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onefsc.sharepoint.com/sites/NextGenFSCBlockchain/Shared Documents/General/Phase 3 - Develop, test, and document/Bulk Upload Templates/"/>
    </mc:Choice>
  </mc:AlternateContent>
  <xr:revisionPtr revIDLastSave="572" documentId="8_{FD5C7230-2B26-4CA8-8794-6FA603293276}" xr6:coauthVersionLast="47" xr6:coauthVersionMax="47" xr10:uidLastSave="{30070E1D-3D6F-4D6F-9D7A-CCC801DBB2F0}"/>
  <bookViews>
    <workbookView xWindow="-120" yWindow="-120" windowWidth="29040" windowHeight="15720" xr2:uid="{7BE78080-0BE8-4CB7-9441-3D0F765E3C1E}"/>
  </bookViews>
  <sheets>
    <sheet name="Instructions" sheetId="4" r:id="rId1"/>
    <sheet name="Upload Data" sheetId="1" r:id="rId2"/>
    <sheet name="Check" sheetId="3" r:id="rId3"/>
    <sheet name="Reference" sheetId="2" r:id="rId4"/>
  </sheets>
  <definedNames>
    <definedName name="_xlnm._FilterDatabase" localSheetId="2" hidden="1">Check!$A$13:$N$1013</definedName>
    <definedName name="listCertificateTypes">Reference!$C$2:$C$7</definedName>
    <definedName name="listTradingRelationship">Reference!$A$2:$A$5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3" l="1"/>
  <c r="N4" i="3" s="1"/>
  <c r="M2" i="3"/>
  <c r="M4" i="3" s="1"/>
  <c r="L2" i="3"/>
  <c r="L4" i="3" s="1"/>
  <c r="K2" i="3"/>
  <c r="K4" i="3" s="1"/>
  <c r="J2" i="3"/>
  <c r="J4" i="3" s="1"/>
  <c r="I2" i="3"/>
  <c r="I4" i="3" s="1"/>
  <c r="B34" i="4"/>
  <c r="R16" i="3" l="1"/>
  <c r="R17" i="3"/>
  <c r="R18" i="3"/>
  <c r="R19" i="3"/>
  <c r="S19" i="3" s="1"/>
  <c r="R20" i="3"/>
  <c r="R21" i="3"/>
  <c r="R22" i="3"/>
  <c r="R23" i="3"/>
  <c r="R24" i="3"/>
  <c r="R25" i="3"/>
  <c r="R26" i="3"/>
  <c r="R27" i="3"/>
  <c r="S27" i="3" s="1"/>
  <c r="R28" i="3"/>
  <c r="S28" i="3" s="1"/>
  <c r="R29" i="3"/>
  <c r="S29" i="3" s="1"/>
  <c r="R30" i="3"/>
  <c r="S30" i="3" s="1"/>
  <c r="R31" i="3"/>
  <c r="S31" i="3" s="1"/>
  <c r="R32" i="3"/>
  <c r="S32" i="3" s="1"/>
  <c r="R33" i="3"/>
  <c r="S33" i="3" s="1"/>
  <c r="R34" i="3"/>
  <c r="S34" i="3" s="1"/>
  <c r="R35" i="3"/>
  <c r="S35" i="3" s="1"/>
  <c r="R36" i="3"/>
  <c r="S36" i="3" s="1"/>
  <c r="R37" i="3"/>
  <c r="S37" i="3" s="1"/>
  <c r="R38" i="3"/>
  <c r="S38" i="3" s="1"/>
  <c r="R39" i="3"/>
  <c r="S39" i="3" s="1"/>
  <c r="R40" i="3"/>
  <c r="S40" i="3" s="1"/>
  <c r="R41" i="3"/>
  <c r="S41" i="3" s="1"/>
  <c r="R42" i="3"/>
  <c r="S42" i="3" s="1"/>
  <c r="R43" i="3"/>
  <c r="S43" i="3" s="1"/>
  <c r="R44" i="3"/>
  <c r="S44" i="3" s="1"/>
  <c r="R45" i="3"/>
  <c r="S45" i="3" s="1"/>
  <c r="R46" i="3"/>
  <c r="S46" i="3" s="1"/>
  <c r="R47" i="3"/>
  <c r="S47" i="3" s="1"/>
  <c r="R48" i="3"/>
  <c r="S48" i="3" s="1"/>
  <c r="R49" i="3"/>
  <c r="S49" i="3" s="1"/>
  <c r="R50" i="3"/>
  <c r="S50" i="3" s="1"/>
  <c r="R51" i="3"/>
  <c r="S51" i="3" s="1"/>
  <c r="R52" i="3"/>
  <c r="S52" i="3" s="1"/>
  <c r="R53" i="3"/>
  <c r="S53" i="3" s="1"/>
  <c r="R54" i="3"/>
  <c r="S54" i="3" s="1"/>
  <c r="R55" i="3"/>
  <c r="S55" i="3" s="1"/>
  <c r="R56" i="3"/>
  <c r="R57" i="3"/>
  <c r="S57" i="3" s="1"/>
  <c r="R58" i="3"/>
  <c r="S58" i="3" s="1"/>
  <c r="R59" i="3"/>
  <c r="S59" i="3" s="1"/>
  <c r="R60" i="3"/>
  <c r="S60" i="3" s="1"/>
  <c r="R61" i="3"/>
  <c r="S61" i="3" s="1"/>
  <c r="R62" i="3"/>
  <c r="S62" i="3" s="1"/>
  <c r="R63" i="3"/>
  <c r="S63" i="3" s="1"/>
  <c r="R64" i="3"/>
  <c r="S64" i="3" s="1"/>
  <c r="R65" i="3"/>
  <c r="S65" i="3" s="1"/>
  <c r="R66" i="3"/>
  <c r="S66" i="3" s="1"/>
  <c r="R67" i="3"/>
  <c r="S67" i="3" s="1"/>
  <c r="R68" i="3"/>
  <c r="S68" i="3" s="1"/>
  <c r="R69" i="3"/>
  <c r="S69" i="3" s="1"/>
  <c r="R70" i="3"/>
  <c r="S70" i="3" s="1"/>
  <c r="R71" i="3"/>
  <c r="S71" i="3" s="1"/>
  <c r="R72" i="3"/>
  <c r="R73" i="3"/>
  <c r="S73" i="3" s="1"/>
  <c r="R74" i="3"/>
  <c r="S74" i="3" s="1"/>
  <c r="R75" i="3"/>
  <c r="S75" i="3" s="1"/>
  <c r="R76" i="3"/>
  <c r="S76" i="3" s="1"/>
  <c r="R77" i="3"/>
  <c r="S77" i="3" s="1"/>
  <c r="R78" i="3"/>
  <c r="S78" i="3" s="1"/>
  <c r="R79" i="3"/>
  <c r="S79" i="3" s="1"/>
  <c r="R80" i="3"/>
  <c r="R81" i="3"/>
  <c r="S81" i="3" s="1"/>
  <c r="R82" i="3"/>
  <c r="S82" i="3" s="1"/>
  <c r="R83" i="3"/>
  <c r="S83" i="3" s="1"/>
  <c r="R84" i="3"/>
  <c r="S84" i="3" s="1"/>
  <c r="R85" i="3"/>
  <c r="S85" i="3" s="1"/>
  <c r="R86" i="3"/>
  <c r="S86" i="3" s="1"/>
  <c r="R87" i="3"/>
  <c r="S87" i="3" s="1"/>
  <c r="R88" i="3"/>
  <c r="S88" i="3" s="1"/>
  <c r="R89" i="3"/>
  <c r="S89" i="3" s="1"/>
  <c r="R90" i="3"/>
  <c r="S90" i="3" s="1"/>
  <c r="R91" i="3"/>
  <c r="S91" i="3" s="1"/>
  <c r="R92" i="3"/>
  <c r="S92" i="3" s="1"/>
  <c r="R93" i="3"/>
  <c r="S93" i="3" s="1"/>
  <c r="R94" i="3"/>
  <c r="S94" i="3" s="1"/>
  <c r="R95" i="3"/>
  <c r="S95" i="3" s="1"/>
  <c r="R96" i="3"/>
  <c r="R97" i="3"/>
  <c r="R98" i="3"/>
  <c r="S98" i="3" s="1"/>
  <c r="R99" i="3"/>
  <c r="S99" i="3" s="1"/>
  <c r="R100" i="3"/>
  <c r="S100" i="3" s="1"/>
  <c r="R101" i="3"/>
  <c r="S101" i="3" s="1"/>
  <c r="R102" i="3"/>
  <c r="S102" i="3" s="1"/>
  <c r="R103" i="3"/>
  <c r="S103" i="3" s="1"/>
  <c r="R104" i="3"/>
  <c r="S104" i="3" s="1"/>
  <c r="R105" i="3"/>
  <c r="S105" i="3" s="1"/>
  <c r="R106" i="3"/>
  <c r="S106" i="3" s="1"/>
  <c r="R107" i="3"/>
  <c r="S107" i="3" s="1"/>
  <c r="R108" i="3"/>
  <c r="S108" i="3" s="1"/>
  <c r="R109" i="3"/>
  <c r="S109" i="3" s="1"/>
  <c r="R110" i="3"/>
  <c r="S110" i="3" s="1"/>
  <c r="R111" i="3"/>
  <c r="S111" i="3" s="1"/>
  <c r="R112" i="3"/>
  <c r="S112" i="3" s="1"/>
  <c r="R113" i="3"/>
  <c r="S113" i="3" s="1"/>
  <c r="R114" i="3"/>
  <c r="S114" i="3" s="1"/>
  <c r="R115" i="3"/>
  <c r="S115" i="3" s="1"/>
  <c r="R116" i="3"/>
  <c r="S116" i="3" s="1"/>
  <c r="R117" i="3"/>
  <c r="S117" i="3" s="1"/>
  <c r="R118" i="3"/>
  <c r="S118" i="3" s="1"/>
  <c r="R119" i="3"/>
  <c r="S119" i="3" s="1"/>
  <c r="R120" i="3"/>
  <c r="S120" i="3" s="1"/>
  <c r="R121" i="3"/>
  <c r="S121" i="3" s="1"/>
  <c r="R122" i="3"/>
  <c r="S122" i="3" s="1"/>
  <c r="R123" i="3"/>
  <c r="S123" i="3" s="1"/>
  <c r="R124" i="3"/>
  <c r="S124" i="3" s="1"/>
  <c r="R125" i="3"/>
  <c r="S125" i="3" s="1"/>
  <c r="R126" i="3"/>
  <c r="S126" i="3" s="1"/>
  <c r="R127" i="3"/>
  <c r="S127" i="3" s="1"/>
  <c r="R128" i="3"/>
  <c r="S128" i="3" s="1"/>
  <c r="R129" i="3"/>
  <c r="S129" i="3" s="1"/>
  <c r="R130" i="3"/>
  <c r="S130" i="3" s="1"/>
  <c r="R131" i="3"/>
  <c r="S131" i="3" s="1"/>
  <c r="R132" i="3"/>
  <c r="S132" i="3" s="1"/>
  <c r="R133" i="3"/>
  <c r="S133" i="3" s="1"/>
  <c r="R134" i="3"/>
  <c r="S134" i="3" s="1"/>
  <c r="R135" i="3"/>
  <c r="S135" i="3" s="1"/>
  <c r="R136" i="3"/>
  <c r="S136" i="3" s="1"/>
  <c r="R137" i="3"/>
  <c r="S137" i="3" s="1"/>
  <c r="R138" i="3"/>
  <c r="S138" i="3" s="1"/>
  <c r="R139" i="3"/>
  <c r="S139" i="3" s="1"/>
  <c r="R140" i="3"/>
  <c r="S140" i="3" s="1"/>
  <c r="R141" i="3"/>
  <c r="S141" i="3" s="1"/>
  <c r="R142" i="3"/>
  <c r="S142" i="3" s="1"/>
  <c r="R143" i="3"/>
  <c r="S143" i="3" s="1"/>
  <c r="R144" i="3"/>
  <c r="S144" i="3" s="1"/>
  <c r="R145" i="3"/>
  <c r="S145" i="3" s="1"/>
  <c r="R146" i="3"/>
  <c r="S146" i="3" s="1"/>
  <c r="R147" i="3"/>
  <c r="S147" i="3" s="1"/>
  <c r="R148" i="3"/>
  <c r="S148" i="3" s="1"/>
  <c r="R149" i="3"/>
  <c r="S149" i="3" s="1"/>
  <c r="R150" i="3"/>
  <c r="S150" i="3" s="1"/>
  <c r="R151" i="3"/>
  <c r="S151" i="3" s="1"/>
  <c r="R152" i="3"/>
  <c r="S152" i="3" s="1"/>
  <c r="R153" i="3"/>
  <c r="S153" i="3" s="1"/>
  <c r="R154" i="3"/>
  <c r="S154" i="3" s="1"/>
  <c r="R155" i="3"/>
  <c r="S155" i="3" s="1"/>
  <c r="R156" i="3"/>
  <c r="S156" i="3" s="1"/>
  <c r="R157" i="3"/>
  <c r="S157" i="3" s="1"/>
  <c r="R158" i="3"/>
  <c r="S158" i="3" s="1"/>
  <c r="R159" i="3"/>
  <c r="S159" i="3" s="1"/>
  <c r="R160" i="3"/>
  <c r="S160" i="3" s="1"/>
  <c r="R161" i="3"/>
  <c r="S161" i="3" s="1"/>
  <c r="R162" i="3"/>
  <c r="S162" i="3" s="1"/>
  <c r="R163" i="3"/>
  <c r="S163" i="3" s="1"/>
  <c r="R164" i="3"/>
  <c r="S164" i="3" s="1"/>
  <c r="R165" i="3"/>
  <c r="S165" i="3" s="1"/>
  <c r="R166" i="3"/>
  <c r="S166" i="3" s="1"/>
  <c r="R167" i="3"/>
  <c r="S167" i="3" s="1"/>
  <c r="R168" i="3"/>
  <c r="S168" i="3" s="1"/>
  <c r="R169" i="3"/>
  <c r="S169" i="3" s="1"/>
  <c r="R170" i="3"/>
  <c r="S170" i="3" s="1"/>
  <c r="R171" i="3"/>
  <c r="S171" i="3" s="1"/>
  <c r="R172" i="3"/>
  <c r="S172" i="3" s="1"/>
  <c r="R173" i="3"/>
  <c r="S173" i="3" s="1"/>
  <c r="R174" i="3"/>
  <c r="S174" i="3" s="1"/>
  <c r="R175" i="3"/>
  <c r="S175" i="3" s="1"/>
  <c r="R176" i="3"/>
  <c r="S176" i="3" s="1"/>
  <c r="R177" i="3"/>
  <c r="S177" i="3" s="1"/>
  <c r="R178" i="3"/>
  <c r="S178" i="3" s="1"/>
  <c r="R179" i="3"/>
  <c r="S179" i="3" s="1"/>
  <c r="R180" i="3"/>
  <c r="S180" i="3" s="1"/>
  <c r="R181" i="3"/>
  <c r="S181" i="3" s="1"/>
  <c r="R182" i="3"/>
  <c r="S182" i="3" s="1"/>
  <c r="R183" i="3"/>
  <c r="S183" i="3" s="1"/>
  <c r="R184" i="3"/>
  <c r="S184" i="3" s="1"/>
  <c r="R185" i="3"/>
  <c r="R186" i="3"/>
  <c r="S186" i="3" s="1"/>
  <c r="R187" i="3"/>
  <c r="S187" i="3" s="1"/>
  <c r="R188" i="3"/>
  <c r="S188" i="3" s="1"/>
  <c r="R189" i="3"/>
  <c r="S189" i="3" s="1"/>
  <c r="R190" i="3"/>
  <c r="S190" i="3" s="1"/>
  <c r="R191" i="3"/>
  <c r="S191" i="3" s="1"/>
  <c r="R192" i="3"/>
  <c r="S192" i="3" s="1"/>
  <c r="R193" i="3"/>
  <c r="S193" i="3" s="1"/>
  <c r="R194" i="3"/>
  <c r="S194" i="3" s="1"/>
  <c r="R195" i="3"/>
  <c r="S195" i="3" s="1"/>
  <c r="R196" i="3"/>
  <c r="S196" i="3" s="1"/>
  <c r="R197" i="3"/>
  <c r="S197" i="3" s="1"/>
  <c r="R198" i="3"/>
  <c r="S198" i="3" s="1"/>
  <c r="R199" i="3"/>
  <c r="S199" i="3" s="1"/>
  <c r="R200" i="3"/>
  <c r="S200" i="3" s="1"/>
  <c r="R201" i="3"/>
  <c r="S201" i="3" s="1"/>
  <c r="R202" i="3"/>
  <c r="S202" i="3" s="1"/>
  <c r="R203" i="3"/>
  <c r="S203" i="3" s="1"/>
  <c r="R204" i="3"/>
  <c r="S204" i="3" s="1"/>
  <c r="R205" i="3"/>
  <c r="S205" i="3" s="1"/>
  <c r="R206" i="3"/>
  <c r="S206" i="3" s="1"/>
  <c r="R207" i="3"/>
  <c r="S207" i="3" s="1"/>
  <c r="R208" i="3"/>
  <c r="S208" i="3" s="1"/>
  <c r="R209" i="3"/>
  <c r="S209" i="3" s="1"/>
  <c r="R210" i="3"/>
  <c r="S210" i="3" s="1"/>
  <c r="R211" i="3"/>
  <c r="S211" i="3" s="1"/>
  <c r="R212" i="3"/>
  <c r="S212" i="3" s="1"/>
  <c r="R213" i="3"/>
  <c r="S213" i="3" s="1"/>
  <c r="R214" i="3"/>
  <c r="S214" i="3" s="1"/>
  <c r="R215" i="3"/>
  <c r="S215" i="3" s="1"/>
  <c r="R216" i="3"/>
  <c r="S216" i="3" s="1"/>
  <c r="R217" i="3"/>
  <c r="S217" i="3" s="1"/>
  <c r="R218" i="3"/>
  <c r="S218" i="3" s="1"/>
  <c r="R219" i="3"/>
  <c r="S219" i="3" s="1"/>
  <c r="R220" i="3"/>
  <c r="S220" i="3" s="1"/>
  <c r="R221" i="3"/>
  <c r="S221" i="3" s="1"/>
  <c r="R222" i="3"/>
  <c r="S222" i="3" s="1"/>
  <c r="R223" i="3"/>
  <c r="S223" i="3" s="1"/>
  <c r="R224" i="3"/>
  <c r="S224" i="3" s="1"/>
  <c r="R225" i="3"/>
  <c r="S225" i="3" s="1"/>
  <c r="R226" i="3"/>
  <c r="S226" i="3" s="1"/>
  <c r="R227" i="3"/>
  <c r="S227" i="3" s="1"/>
  <c r="R228" i="3"/>
  <c r="S228" i="3" s="1"/>
  <c r="R229" i="3"/>
  <c r="S229" i="3" s="1"/>
  <c r="R230" i="3"/>
  <c r="S230" i="3" s="1"/>
  <c r="R231" i="3"/>
  <c r="S231" i="3" s="1"/>
  <c r="R232" i="3"/>
  <c r="S232" i="3" s="1"/>
  <c r="R233" i="3"/>
  <c r="S233" i="3" s="1"/>
  <c r="R234" i="3"/>
  <c r="S234" i="3" s="1"/>
  <c r="R235" i="3"/>
  <c r="S235" i="3" s="1"/>
  <c r="R236" i="3"/>
  <c r="S236" i="3" s="1"/>
  <c r="R237" i="3"/>
  <c r="S237" i="3" s="1"/>
  <c r="R238" i="3"/>
  <c r="S238" i="3" s="1"/>
  <c r="R239" i="3"/>
  <c r="S239" i="3" s="1"/>
  <c r="R240" i="3"/>
  <c r="R241" i="3"/>
  <c r="S241" i="3" s="1"/>
  <c r="R242" i="3"/>
  <c r="S242" i="3" s="1"/>
  <c r="R243" i="3"/>
  <c r="S243" i="3" s="1"/>
  <c r="R244" i="3"/>
  <c r="S244" i="3" s="1"/>
  <c r="R245" i="3"/>
  <c r="S245" i="3" s="1"/>
  <c r="R246" i="3"/>
  <c r="S246" i="3" s="1"/>
  <c r="R247" i="3"/>
  <c r="S247" i="3" s="1"/>
  <c r="R248" i="3"/>
  <c r="S248" i="3" s="1"/>
  <c r="R249" i="3"/>
  <c r="S249" i="3" s="1"/>
  <c r="R250" i="3"/>
  <c r="S250" i="3" s="1"/>
  <c r="R251" i="3"/>
  <c r="S251" i="3" s="1"/>
  <c r="R252" i="3"/>
  <c r="S252" i="3" s="1"/>
  <c r="R253" i="3"/>
  <c r="S253" i="3" s="1"/>
  <c r="R254" i="3"/>
  <c r="S254" i="3" s="1"/>
  <c r="R255" i="3"/>
  <c r="S255" i="3" s="1"/>
  <c r="R256" i="3"/>
  <c r="S256" i="3" s="1"/>
  <c r="R257" i="3"/>
  <c r="S257" i="3" s="1"/>
  <c r="R258" i="3"/>
  <c r="S258" i="3" s="1"/>
  <c r="R259" i="3"/>
  <c r="S259" i="3" s="1"/>
  <c r="R260" i="3"/>
  <c r="S260" i="3" s="1"/>
  <c r="R261" i="3"/>
  <c r="S261" i="3" s="1"/>
  <c r="R262" i="3"/>
  <c r="S262" i="3" s="1"/>
  <c r="R263" i="3"/>
  <c r="S263" i="3" s="1"/>
  <c r="R264" i="3"/>
  <c r="R265" i="3"/>
  <c r="R266" i="3"/>
  <c r="S266" i="3" s="1"/>
  <c r="R267" i="3"/>
  <c r="S267" i="3" s="1"/>
  <c r="R268" i="3"/>
  <c r="S268" i="3" s="1"/>
  <c r="R269" i="3"/>
  <c r="S269" i="3" s="1"/>
  <c r="R270" i="3"/>
  <c r="S270" i="3" s="1"/>
  <c r="R271" i="3"/>
  <c r="S271" i="3" s="1"/>
  <c r="R272" i="3"/>
  <c r="S272" i="3" s="1"/>
  <c r="R273" i="3"/>
  <c r="S273" i="3" s="1"/>
  <c r="R274" i="3"/>
  <c r="S274" i="3" s="1"/>
  <c r="R275" i="3"/>
  <c r="S275" i="3" s="1"/>
  <c r="R276" i="3"/>
  <c r="S276" i="3" s="1"/>
  <c r="R277" i="3"/>
  <c r="S277" i="3" s="1"/>
  <c r="R278" i="3"/>
  <c r="S278" i="3" s="1"/>
  <c r="R279" i="3"/>
  <c r="S279" i="3" s="1"/>
  <c r="R280" i="3"/>
  <c r="S280" i="3" s="1"/>
  <c r="R281" i="3"/>
  <c r="S281" i="3" s="1"/>
  <c r="R282" i="3"/>
  <c r="S282" i="3" s="1"/>
  <c r="R283" i="3"/>
  <c r="S283" i="3" s="1"/>
  <c r="R284" i="3"/>
  <c r="S284" i="3" s="1"/>
  <c r="R285" i="3"/>
  <c r="S285" i="3" s="1"/>
  <c r="R286" i="3"/>
  <c r="S286" i="3" s="1"/>
  <c r="R287" i="3"/>
  <c r="S287" i="3" s="1"/>
  <c r="R288" i="3"/>
  <c r="S288" i="3" s="1"/>
  <c r="R289" i="3"/>
  <c r="S289" i="3" s="1"/>
  <c r="R290" i="3"/>
  <c r="S290" i="3" s="1"/>
  <c r="R291" i="3"/>
  <c r="S291" i="3" s="1"/>
  <c r="R292" i="3"/>
  <c r="S292" i="3" s="1"/>
  <c r="R293" i="3"/>
  <c r="S293" i="3" s="1"/>
  <c r="R294" i="3"/>
  <c r="S294" i="3" s="1"/>
  <c r="R295" i="3"/>
  <c r="S295" i="3" s="1"/>
  <c r="R296" i="3"/>
  <c r="S296" i="3" s="1"/>
  <c r="R297" i="3"/>
  <c r="S297" i="3" s="1"/>
  <c r="R298" i="3"/>
  <c r="S298" i="3" s="1"/>
  <c r="R299" i="3"/>
  <c r="S299" i="3" s="1"/>
  <c r="R300" i="3"/>
  <c r="S300" i="3" s="1"/>
  <c r="R301" i="3"/>
  <c r="S301" i="3" s="1"/>
  <c r="R302" i="3"/>
  <c r="S302" i="3" s="1"/>
  <c r="R303" i="3"/>
  <c r="S303" i="3" s="1"/>
  <c r="R304" i="3"/>
  <c r="S304" i="3" s="1"/>
  <c r="R305" i="3"/>
  <c r="S305" i="3" s="1"/>
  <c r="R306" i="3"/>
  <c r="S306" i="3" s="1"/>
  <c r="R307" i="3"/>
  <c r="S307" i="3" s="1"/>
  <c r="R308" i="3"/>
  <c r="S308" i="3" s="1"/>
  <c r="R309" i="3"/>
  <c r="S309" i="3" s="1"/>
  <c r="R310" i="3"/>
  <c r="S310" i="3" s="1"/>
  <c r="R311" i="3"/>
  <c r="S311" i="3" s="1"/>
  <c r="R312" i="3"/>
  <c r="S312" i="3" s="1"/>
  <c r="R313" i="3"/>
  <c r="S313" i="3" s="1"/>
  <c r="R314" i="3"/>
  <c r="S314" i="3" s="1"/>
  <c r="R315" i="3"/>
  <c r="S315" i="3" s="1"/>
  <c r="R316" i="3"/>
  <c r="S316" i="3" s="1"/>
  <c r="R317" i="3"/>
  <c r="S317" i="3" s="1"/>
  <c r="R318" i="3"/>
  <c r="S318" i="3" s="1"/>
  <c r="R319" i="3"/>
  <c r="S319" i="3" s="1"/>
  <c r="R320" i="3"/>
  <c r="S320" i="3" s="1"/>
  <c r="R321" i="3"/>
  <c r="S321" i="3" s="1"/>
  <c r="R322" i="3"/>
  <c r="S322" i="3" s="1"/>
  <c r="R323" i="3"/>
  <c r="S323" i="3" s="1"/>
  <c r="R324" i="3"/>
  <c r="S324" i="3" s="1"/>
  <c r="R325" i="3"/>
  <c r="S325" i="3" s="1"/>
  <c r="R326" i="3"/>
  <c r="S326" i="3" s="1"/>
  <c r="R327" i="3"/>
  <c r="S327" i="3" s="1"/>
  <c r="R328" i="3"/>
  <c r="S328" i="3" s="1"/>
  <c r="R329" i="3"/>
  <c r="S329" i="3" s="1"/>
  <c r="R330" i="3"/>
  <c r="S330" i="3" s="1"/>
  <c r="R331" i="3"/>
  <c r="S331" i="3" s="1"/>
  <c r="R332" i="3"/>
  <c r="S332" i="3" s="1"/>
  <c r="R333" i="3"/>
  <c r="S333" i="3" s="1"/>
  <c r="R334" i="3"/>
  <c r="S334" i="3" s="1"/>
  <c r="R335" i="3"/>
  <c r="S335" i="3" s="1"/>
  <c r="R336" i="3"/>
  <c r="S336" i="3" s="1"/>
  <c r="R337" i="3"/>
  <c r="S337" i="3" s="1"/>
  <c r="R338" i="3"/>
  <c r="S338" i="3" s="1"/>
  <c r="R339" i="3"/>
  <c r="S339" i="3" s="1"/>
  <c r="R340" i="3"/>
  <c r="S340" i="3" s="1"/>
  <c r="R341" i="3"/>
  <c r="S341" i="3" s="1"/>
  <c r="R342" i="3"/>
  <c r="S342" i="3" s="1"/>
  <c r="R343" i="3"/>
  <c r="S343" i="3" s="1"/>
  <c r="R344" i="3"/>
  <c r="S344" i="3" s="1"/>
  <c r="R345" i="3"/>
  <c r="S345" i="3" s="1"/>
  <c r="R346" i="3"/>
  <c r="S346" i="3" s="1"/>
  <c r="R347" i="3"/>
  <c r="S347" i="3" s="1"/>
  <c r="R348" i="3"/>
  <c r="S348" i="3" s="1"/>
  <c r="R349" i="3"/>
  <c r="S349" i="3" s="1"/>
  <c r="R350" i="3"/>
  <c r="S350" i="3" s="1"/>
  <c r="R351" i="3"/>
  <c r="S351" i="3" s="1"/>
  <c r="R352" i="3"/>
  <c r="S352" i="3" s="1"/>
  <c r="R353" i="3"/>
  <c r="S353" i="3" s="1"/>
  <c r="R354" i="3"/>
  <c r="S354" i="3" s="1"/>
  <c r="R355" i="3"/>
  <c r="S355" i="3" s="1"/>
  <c r="R356" i="3"/>
  <c r="S356" i="3" s="1"/>
  <c r="R357" i="3"/>
  <c r="S357" i="3" s="1"/>
  <c r="R358" i="3"/>
  <c r="S358" i="3" s="1"/>
  <c r="R359" i="3"/>
  <c r="S359" i="3" s="1"/>
  <c r="R360" i="3"/>
  <c r="S360" i="3" s="1"/>
  <c r="R361" i="3"/>
  <c r="S361" i="3" s="1"/>
  <c r="R362" i="3"/>
  <c r="S362" i="3" s="1"/>
  <c r="R363" i="3"/>
  <c r="S363" i="3" s="1"/>
  <c r="R364" i="3"/>
  <c r="S364" i="3" s="1"/>
  <c r="R365" i="3"/>
  <c r="S365" i="3" s="1"/>
  <c r="R366" i="3"/>
  <c r="S366" i="3" s="1"/>
  <c r="R367" i="3"/>
  <c r="S367" i="3" s="1"/>
  <c r="R368" i="3"/>
  <c r="S368" i="3" s="1"/>
  <c r="R369" i="3"/>
  <c r="S369" i="3" s="1"/>
  <c r="R370" i="3"/>
  <c r="S370" i="3" s="1"/>
  <c r="R371" i="3"/>
  <c r="S371" i="3" s="1"/>
  <c r="R372" i="3"/>
  <c r="S372" i="3" s="1"/>
  <c r="R373" i="3"/>
  <c r="S373" i="3" s="1"/>
  <c r="R374" i="3"/>
  <c r="S374" i="3" s="1"/>
  <c r="R375" i="3"/>
  <c r="S375" i="3" s="1"/>
  <c r="R376" i="3"/>
  <c r="S376" i="3" s="1"/>
  <c r="R377" i="3"/>
  <c r="S377" i="3" s="1"/>
  <c r="R378" i="3"/>
  <c r="S378" i="3" s="1"/>
  <c r="R379" i="3"/>
  <c r="S379" i="3" s="1"/>
  <c r="R380" i="3"/>
  <c r="S380" i="3" s="1"/>
  <c r="R381" i="3"/>
  <c r="S381" i="3" s="1"/>
  <c r="R382" i="3"/>
  <c r="S382" i="3" s="1"/>
  <c r="R383" i="3"/>
  <c r="S383" i="3" s="1"/>
  <c r="R384" i="3"/>
  <c r="S384" i="3" s="1"/>
  <c r="R385" i="3"/>
  <c r="S385" i="3" s="1"/>
  <c r="R386" i="3"/>
  <c r="S386" i="3" s="1"/>
  <c r="R387" i="3"/>
  <c r="S387" i="3" s="1"/>
  <c r="R388" i="3"/>
  <c r="S388" i="3" s="1"/>
  <c r="R389" i="3"/>
  <c r="S389" i="3" s="1"/>
  <c r="R390" i="3"/>
  <c r="S390" i="3" s="1"/>
  <c r="R391" i="3"/>
  <c r="S391" i="3" s="1"/>
  <c r="R392" i="3"/>
  <c r="S392" i="3" s="1"/>
  <c r="R393" i="3"/>
  <c r="S393" i="3" s="1"/>
  <c r="R394" i="3"/>
  <c r="S394" i="3" s="1"/>
  <c r="R395" i="3"/>
  <c r="S395" i="3" s="1"/>
  <c r="R396" i="3"/>
  <c r="S396" i="3" s="1"/>
  <c r="R397" i="3"/>
  <c r="S397" i="3" s="1"/>
  <c r="R398" i="3"/>
  <c r="S398" i="3" s="1"/>
  <c r="R399" i="3"/>
  <c r="S399" i="3" s="1"/>
  <c r="R400" i="3"/>
  <c r="S400" i="3" s="1"/>
  <c r="R401" i="3"/>
  <c r="S401" i="3" s="1"/>
  <c r="R402" i="3"/>
  <c r="S402" i="3" s="1"/>
  <c r="R403" i="3"/>
  <c r="S403" i="3" s="1"/>
  <c r="R404" i="3"/>
  <c r="S404" i="3" s="1"/>
  <c r="R405" i="3"/>
  <c r="S405" i="3" s="1"/>
  <c r="R406" i="3"/>
  <c r="S406" i="3" s="1"/>
  <c r="R407" i="3"/>
  <c r="S407" i="3" s="1"/>
  <c r="R408" i="3"/>
  <c r="S408" i="3" s="1"/>
  <c r="R409" i="3"/>
  <c r="S409" i="3" s="1"/>
  <c r="R410" i="3"/>
  <c r="S410" i="3" s="1"/>
  <c r="R411" i="3"/>
  <c r="S411" i="3" s="1"/>
  <c r="R412" i="3"/>
  <c r="S412" i="3" s="1"/>
  <c r="R413" i="3"/>
  <c r="S413" i="3" s="1"/>
  <c r="R414" i="3"/>
  <c r="S414" i="3" s="1"/>
  <c r="R415" i="3"/>
  <c r="S415" i="3" s="1"/>
  <c r="R416" i="3"/>
  <c r="S416" i="3" s="1"/>
  <c r="R417" i="3"/>
  <c r="S417" i="3" s="1"/>
  <c r="R418" i="3"/>
  <c r="S418" i="3" s="1"/>
  <c r="R419" i="3"/>
  <c r="S419" i="3" s="1"/>
  <c r="R420" i="3"/>
  <c r="S420" i="3" s="1"/>
  <c r="R421" i="3"/>
  <c r="S421" i="3" s="1"/>
  <c r="R422" i="3"/>
  <c r="S422" i="3" s="1"/>
  <c r="R423" i="3"/>
  <c r="S423" i="3" s="1"/>
  <c r="R424" i="3"/>
  <c r="S424" i="3" s="1"/>
  <c r="R425" i="3"/>
  <c r="S425" i="3" s="1"/>
  <c r="R426" i="3"/>
  <c r="S426" i="3" s="1"/>
  <c r="R427" i="3"/>
  <c r="S427" i="3" s="1"/>
  <c r="R428" i="3"/>
  <c r="S428" i="3" s="1"/>
  <c r="R429" i="3"/>
  <c r="S429" i="3" s="1"/>
  <c r="R430" i="3"/>
  <c r="S430" i="3" s="1"/>
  <c r="R431" i="3"/>
  <c r="S431" i="3" s="1"/>
  <c r="R432" i="3"/>
  <c r="R433" i="3"/>
  <c r="R434" i="3"/>
  <c r="S434" i="3" s="1"/>
  <c r="R435" i="3"/>
  <c r="S435" i="3" s="1"/>
  <c r="R436" i="3"/>
  <c r="S436" i="3" s="1"/>
  <c r="R437" i="3"/>
  <c r="S437" i="3" s="1"/>
  <c r="R438" i="3"/>
  <c r="S438" i="3" s="1"/>
  <c r="R439" i="3"/>
  <c r="S439" i="3" s="1"/>
  <c r="R440" i="3"/>
  <c r="S440" i="3" s="1"/>
  <c r="R441" i="3"/>
  <c r="S441" i="3" s="1"/>
  <c r="R442" i="3"/>
  <c r="S442" i="3" s="1"/>
  <c r="R443" i="3"/>
  <c r="S443" i="3" s="1"/>
  <c r="R444" i="3"/>
  <c r="S444" i="3" s="1"/>
  <c r="R445" i="3"/>
  <c r="S445" i="3" s="1"/>
  <c r="R446" i="3"/>
  <c r="S446" i="3" s="1"/>
  <c r="R447" i="3"/>
  <c r="S447" i="3" s="1"/>
  <c r="R448" i="3"/>
  <c r="S448" i="3" s="1"/>
  <c r="R449" i="3"/>
  <c r="S449" i="3" s="1"/>
  <c r="R450" i="3"/>
  <c r="S450" i="3" s="1"/>
  <c r="R451" i="3"/>
  <c r="S451" i="3" s="1"/>
  <c r="R452" i="3"/>
  <c r="S452" i="3" s="1"/>
  <c r="R453" i="3"/>
  <c r="S453" i="3" s="1"/>
  <c r="R454" i="3"/>
  <c r="S454" i="3" s="1"/>
  <c r="R455" i="3"/>
  <c r="S455" i="3" s="1"/>
  <c r="R456" i="3"/>
  <c r="S456" i="3" s="1"/>
  <c r="R457" i="3"/>
  <c r="S457" i="3" s="1"/>
  <c r="R458" i="3"/>
  <c r="S458" i="3" s="1"/>
  <c r="R459" i="3"/>
  <c r="S459" i="3" s="1"/>
  <c r="R460" i="3"/>
  <c r="S460" i="3" s="1"/>
  <c r="R461" i="3"/>
  <c r="S461" i="3" s="1"/>
  <c r="R462" i="3"/>
  <c r="S462" i="3" s="1"/>
  <c r="R463" i="3"/>
  <c r="S463" i="3" s="1"/>
  <c r="R464" i="3"/>
  <c r="S464" i="3" s="1"/>
  <c r="R465" i="3"/>
  <c r="S465" i="3" s="1"/>
  <c r="R466" i="3"/>
  <c r="S466" i="3" s="1"/>
  <c r="R467" i="3"/>
  <c r="S467" i="3" s="1"/>
  <c r="R468" i="3"/>
  <c r="S468" i="3" s="1"/>
  <c r="R469" i="3"/>
  <c r="S469" i="3" s="1"/>
  <c r="R470" i="3"/>
  <c r="S470" i="3" s="1"/>
  <c r="R471" i="3"/>
  <c r="S471" i="3" s="1"/>
  <c r="R472" i="3"/>
  <c r="S472" i="3" s="1"/>
  <c r="R473" i="3"/>
  <c r="S473" i="3" s="1"/>
  <c r="R474" i="3"/>
  <c r="S474" i="3" s="1"/>
  <c r="R475" i="3"/>
  <c r="S475" i="3" s="1"/>
  <c r="R476" i="3"/>
  <c r="S476" i="3" s="1"/>
  <c r="R477" i="3"/>
  <c r="S477" i="3" s="1"/>
  <c r="R478" i="3"/>
  <c r="S478" i="3" s="1"/>
  <c r="R479" i="3"/>
  <c r="S479" i="3" s="1"/>
  <c r="R480" i="3"/>
  <c r="R481" i="3"/>
  <c r="S481" i="3" s="1"/>
  <c r="R482" i="3"/>
  <c r="S482" i="3" s="1"/>
  <c r="R483" i="3"/>
  <c r="S483" i="3" s="1"/>
  <c r="R484" i="3"/>
  <c r="S484" i="3" s="1"/>
  <c r="R485" i="3"/>
  <c r="S485" i="3" s="1"/>
  <c r="R486" i="3"/>
  <c r="S486" i="3" s="1"/>
  <c r="R487" i="3"/>
  <c r="S487" i="3" s="1"/>
  <c r="R488" i="3"/>
  <c r="S488" i="3" s="1"/>
  <c r="R489" i="3"/>
  <c r="S489" i="3" s="1"/>
  <c r="R490" i="3"/>
  <c r="S490" i="3" s="1"/>
  <c r="R491" i="3"/>
  <c r="S491" i="3" s="1"/>
  <c r="R492" i="3"/>
  <c r="S492" i="3" s="1"/>
  <c r="R493" i="3"/>
  <c r="S493" i="3" s="1"/>
  <c r="R494" i="3"/>
  <c r="S494" i="3" s="1"/>
  <c r="R495" i="3"/>
  <c r="S495" i="3" s="1"/>
  <c r="R496" i="3"/>
  <c r="S496" i="3" s="1"/>
  <c r="R497" i="3"/>
  <c r="S497" i="3" s="1"/>
  <c r="R498" i="3"/>
  <c r="S498" i="3" s="1"/>
  <c r="R499" i="3"/>
  <c r="S499" i="3" s="1"/>
  <c r="R500" i="3"/>
  <c r="S500" i="3" s="1"/>
  <c r="R501" i="3"/>
  <c r="S501" i="3" s="1"/>
  <c r="R502" i="3"/>
  <c r="S502" i="3" s="1"/>
  <c r="R503" i="3"/>
  <c r="S503" i="3" s="1"/>
  <c r="R504" i="3"/>
  <c r="S504" i="3" s="1"/>
  <c r="R505" i="3"/>
  <c r="S505" i="3" s="1"/>
  <c r="R506" i="3"/>
  <c r="S506" i="3" s="1"/>
  <c r="R507" i="3"/>
  <c r="S507" i="3" s="1"/>
  <c r="R508" i="3"/>
  <c r="S508" i="3" s="1"/>
  <c r="R509" i="3"/>
  <c r="S509" i="3" s="1"/>
  <c r="R510" i="3"/>
  <c r="S510" i="3" s="1"/>
  <c r="R511" i="3"/>
  <c r="S511" i="3" s="1"/>
  <c r="R512" i="3"/>
  <c r="R513" i="3"/>
  <c r="S513" i="3" s="1"/>
  <c r="R514" i="3"/>
  <c r="S514" i="3" s="1"/>
  <c r="R515" i="3"/>
  <c r="S515" i="3" s="1"/>
  <c r="R516" i="3"/>
  <c r="S516" i="3" s="1"/>
  <c r="R517" i="3"/>
  <c r="S517" i="3" s="1"/>
  <c r="R518" i="3"/>
  <c r="S518" i="3" s="1"/>
  <c r="R519" i="3"/>
  <c r="S519" i="3" s="1"/>
  <c r="R520" i="3"/>
  <c r="S520" i="3" s="1"/>
  <c r="R521" i="3"/>
  <c r="S521" i="3" s="1"/>
  <c r="R522" i="3"/>
  <c r="S522" i="3" s="1"/>
  <c r="R523" i="3"/>
  <c r="S523" i="3" s="1"/>
  <c r="R524" i="3"/>
  <c r="S524" i="3" s="1"/>
  <c r="R525" i="3"/>
  <c r="S525" i="3" s="1"/>
  <c r="R526" i="3"/>
  <c r="S526" i="3" s="1"/>
  <c r="R527" i="3"/>
  <c r="S527" i="3" s="1"/>
  <c r="R528" i="3"/>
  <c r="S528" i="3" s="1"/>
  <c r="R529" i="3"/>
  <c r="S529" i="3" s="1"/>
  <c r="R530" i="3"/>
  <c r="S530" i="3" s="1"/>
  <c r="R531" i="3"/>
  <c r="S531" i="3" s="1"/>
  <c r="R532" i="3"/>
  <c r="S532" i="3" s="1"/>
  <c r="R533" i="3"/>
  <c r="S533" i="3" s="1"/>
  <c r="R534" i="3"/>
  <c r="S534" i="3" s="1"/>
  <c r="R535" i="3"/>
  <c r="S535" i="3" s="1"/>
  <c r="R536" i="3"/>
  <c r="R537" i="3"/>
  <c r="S537" i="3" s="1"/>
  <c r="R538" i="3"/>
  <c r="S538" i="3" s="1"/>
  <c r="R539" i="3"/>
  <c r="S539" i="3" s="1"/>
  <c r="R540" i="3"/>
  <c r="S540" i="3" s="1"/>
  <c r="R541" i="3"/>
  <c r="S541" i="3" s="1"/>
  <c r="R542" i="3"/>
  <c r="S542" i="3" s="1"/>
  <c r="R543" i="3"/>
  <c r="S543" i="3" s="1"/>
  <c r="R544" i="3"/>
  <c r="S544" i="3" s="1"/>
  <c r="R545" i="3"/>
  <c r="S545" i="3" s="1"/>
  <c r="R546" i="3"/>
  <c r="S546" i="3" s="1"/>
  <c r="R547" i="3"/>
  <c r="S547" i="3" s="1"/>
  <c r="R548" i="3"/>
  <c r="S548" i="3" s="1"/>
  <c r="R549" i="3"/>
  <c r="S549" i="3" s="1"/>
  <c r="R550" i="3"/>
  <c r="S550" i="3" s="1"/>
  <c r="R551" i="3"/>
  <c r="S551" i="3" s="1"/>
  <c r="R552" i="3"/>
  <c r="S552" i="3" s="1"/>
  <c r="R553" i="3"/>
  <c r="S553" i="3" s="1"/>
  <c r="R554" i="3"/>
  <c r="S554" i="3" s="1"/>
  <c r="R555" i="3"/>
  <c r="S555" i="3" s="1"/>
  <c r="R556" i="3"/>
  <c r="S556" i="3" s="1"/>
  <c r="R557" i="3"/>
  <c r="S557" i="3" s="1"/>
  <c r="R558" i="3"/>
  <c r="S558" i="3" s="1"/>
  <c r="R559" i="3"/>
  <c r="S559" i="3" s="1"/>
  <c r="R560" i="3"/>
  <c r="S560" i="3" s="1"/>
  <c r="R561" i="3"/>
  <c r="S561" i="3" s="1"/>
  <c r="R562" i="3"/>
  <c r="S562" i="3" s="1"/>
  <c r="R563" i="3"/>
  <c r="S563" i="3" s="1"/>
  <c r="R564" i="3"/>
  <c r="S564" i="3" s="1"/>
  <c r="R565" i="3"/>
  <c r="S565" i="3" s="1"/>
  <c r="R566" i="3"/>
  <c r="S566" i="3" s="1"/>
  <c r="R567" i="3"/>
  <c r="S567" i="3" s="1"/>
  <c r="R568" i="3"/>
  <c r="S568" i="3" s="1"/>
  <c r="R569" i="3"/>
  <c r="S569" i="3" s="1"/>
  <c r="R570" i="3"/>
  <c r="S570" i="3" s="1"/>
  <c r="R571" i="3"/>
  <c r="S571" i="3" s="1"/>
  <c r="R572" i="3"/>
  <c r="S572" i="3" s="1"/>
  <c r="R573" i="3"/>
  <c r="S573" i="3" s="1"/>
  <c r="R574" i="3"/>
  <c r="S574" i="3" s="1"/>
  <c r="R575" i="3"/>
  <c r="S575" i="3" s="1"/>
  <c r="R576" i="3"/>
  <c r="S576" i="3" s="1"/>
  <c r="R577" i="3"/>
  <c r="S577" i="3" s="1"/>
  <c r="R578" i="3"/>
  <c r="S578" i="3" s="1"/>
  <c r="R579" i="3"/>
  <c r="S579" i="3" s="1"/>
  <c r="R580" i="3"/>
  <c r="S580" i="3" s="1"/>
  <c r="R581" i="3"/>
  <c r="S581" i="3" s="1"/>
  <c r="R582" i="3"/>
  <c r="S582" i="3" s="1"/>
  <c r="R583" i="3"/>
  <c r="S583" i="3" s="1"/>
  <c r="R584" i="3"/>
  <c r="S584" i="3" s="1"/>
  <c r="R585" i="3"/>
  <c r="S585" i="3" s="1"/>
  <c r="R586" i="3"/>
  <c r="S586" i="3" s="1"/>
  <c r="R587" i="3"/>
  <c r="S587" i="3" s="1"/>
  <c r="R588" i="3"/>
  <c r="S588" i="3" s="1"/>
  <c r="R589" i="3"/>
  <c r="S589" i="3" s="1"/>
  <c r="R590" i="3"/>
  <c r="S590" i="3" s="1"/>
  <c r="R591" i="3"/>
  <c r="S591" i="3" s="1"/>
  <c r="R592" i="3"/>
  <c r="S592" i="3" s="1"/>
  <c r="R593" i="3"/>
  <c r="S593" i="3" s="1"/>
  <c r="R594" i="3"/>
  <c r="S594" i="3" s="1"/>
  <c r="R595" i="3"/>
  <c r="S595" i="3" s="1"/>
  <c r="R596" i="3"/>
  <c r="S596" i="3" s="1"/>
  <c r="R597" i="3"/>
  <c r="S597" i="3" s="1"/>
  <c r="R598" i="3"/>
  <c r="S598" i="3" s="1"/>
  <c r="R599" i="3"/>
  <c r="S599" i="3" s="1"/>
  <c r="R600" i="3"/>
  <c r="S600" i="3" s="1"/>
  <c r="R601" i="3"/>
  <c r="S601" i="3" s="1"/>
  <c r="R602" i="3"/>
  <c r="S602" i="3" s="1"/>
  <c r="R603" i="3"/>
  <c r="S603" i="3" s="1"/>
  <c r="R604" i="3"/>
  <c r="S604" i="3" s="1"/>
  <c r="R605" i="3"/>
  <c r="S605" i="3" s="1"/>
  <c r="R606" i="3"/>
  <c r="S606" i="3" s="1"/>
  <c r="R607" i="3"/>
  <c r="S607" i="3" s="1"/>
  <c r="R608" i="3"/>
  <c r="S608" i="3" s="1"/>
  <c r="R609" i="3"/>
  <c r="S609" i="3" s="1"/>
  <c r="R610" i="3"/>
  <c r="S610" i="3" s="1"/>
  <c r="R611" i="3"/>
  <c r="S611" i="3" s="1"/>
  <c r="R612" i="3"/>
  <c r="S612" i="3" s="1"/>
  <c r="R613" i="3"/>
  <c r="S613" i="3" s="1"/>
  <c r="R614" i="3"/>
  <c r="S614" i="3" s="1"/>
  <c r="R615" i="3"/>
  <c r="S615" i="3" s="1"/>
  <c r="R616" i="3"/>
  <c r="S616" i="3" s="1"/>
  <c r="R617" i="3"/>
  <c r="S617" i="3" s="1"/>
  <c r="R618" i="3"/>
  <c r="S618" i="3" s="1"/>
  <c r="R619" i="3"/>
  <c r="S619" i="3" s="1"/>
  <c r="R620" i="3"/>
  <c r="S620" i="3" s="1"/>
  <c r="R621" i="3"/>
  <c r="S621" i="3" s="1"/>
  <c r="R622" i="3"/>
  <c r="S622" i="3" s="1"/>
  <c r="R623" i="3"/>
  <c r="S623" i="3" s="1"/>
  <c r="R624" i="3"/>
  <c r="S624" i="3" s="1"/>
  <c r="R625" i="3"/>
  <c r="S625" i="3" s="1"/>
  <c r="R626" i="3"/>
  <c r="S626" i="3" s="1"/>
  <c r="R627" i="3"/>
  <c r="S627" i="3" s="1"/>
  <c r="R628" i="3"/>
  <c r="S628" i="3" s="1"/>
  <c r="R629" i="3"/>
  <c r="S629" i="3" s="1"/>
  <c r="R630" i="3"/>
  <c r="S630" i="3" s="1"/>
  <c r="R631" i="3"/>
  <c r="S631" i="3" s="1"/>
  <c r="R632" i="3"/>
  <c r="S632" i="3" s="1"/>
  <c r="R633" i="3"/>
  <c r="S633" i="3" s="1"/>
  <c r="R634" i="3"/>
  <c r="S634" i="3" s="1"/>
  <c r="R635" i="3"/>
  <c r="S635" i="3" s="1"/>
  <c r="R636" i="3"/>
  <c r="S636" i="3" s="1"/>
  <c r="R637" i="3"/>
  <c r="S637" i="3" s="1"/>
  <c r="R638" i="3"/>
  <c r="S638" i="3" s="1"/>
  <c r="R639" i="3"/>
  <c r="S639" i="3" s="1"/>
  <c r="R640" i="3"/>
  <c r="S640" i="3" s="1"/>
  <c r="R641" i="3"/>
  <c r="S641" i="3" s="1"/>
  <c r="R642" i="3"/>
  <c r="S642" i="3" s="1"/>
  <c r="R643" i="3"/>
  <c r="S643" i="3" s="1"/>
  <c r="R644" i="3"/>
  <c r="S644" i="3" s="1"/>
  <c r="R645" i="3"/>
  <c r="S645" i="3" s="1"/>
  <c r="R646" i="3"/>
  <c r="S646" i="3" s="1"/>
  <c r="R647" i="3"/>
  <c r="S647" i="3" s="1"/>
  <c r="R648" i="3"/>
  <c r="S648" i="3" s="1"/>
  <c r="R649" i="3"/>
  <c r="S649" i="3" s="1"/>
  <c r="R650" i="3"/>
  <c r="S650" i="3" s="1"/>
  <c r="R651" i="3"/>
  <c r="S651" i="3" s="1"/>
  <c r="R652" i="3"/>
  <c r="S652" i="3" s="1"/>
  <c r="R653" i="3"/>
  <c r="S653" i="3" s="1"/>
  <c r="R654" i="3"/>
  <c r="S654" i="3" s="1"/>
  <c r="R655" i="3"/>
  <c r="S655" i="3" s="1"/>
  <c r="R656" i="3"/>
  <c r="S656" i="3" s="1"/>
  <c r="R657" i="3"/>
  <c r="S657" i="3" s="1"/>
  <c r="R658" i="3"/>
  <c r="S658" i="3" s="1"/>
  <c r="R659" i="3"/>
  <c r="S659" i="3" s="1"/>
  <c r="R660" i="3"/>
  <c r="S660" i="3" s="1"/>
  <c r="R661" i="3"/>
  <c r="S661" i="3" s="1"/>
  <c r="R662" i="3"/>
  <c r="S662" i="3" s="1"/>
  <c r="R663" i="3"/>
  <c r="S663" i="3" s="1"/>
  <c r="R664" i="3"/>
  <c r="S664" i="3" s="1"/>
  <c r="R665" i="3"/>
  <c r="S665" i="3" s="1"/>
  <c r="R666" i="3"/>
  <c r="S666" i="3" s="1"/>
  <c r="R667" i="3"/>
  <c r="S667" i="3" s="1"/>
  <c r="R668" i="3"/>
  <c r="S668" i="3" s="1"/>
  <c r="R669" i="3"/>
  <c r="S669" i="3" s="1"/>
  <c r="R670" i="3"/>
  <c r="S670" i="3" s="1"/>
  <c r="R671" i="3"/>
  <c r="S671" i="3" s="1"/>
  <c r="R672" i="3"/>
  <c r="S672" i="3" s="1"/>
  <c r="R673" i="3"/>
  <c r="S673" i="3" s="1"/>
  <c r="R674" i="3"/>
  <c r="S674" i="3" s="1"/>
  <c r="R675" i="3"/>
  <c r="S675" i="3" s="1"/>
  <c r="R676" i="3"/>
  <c r="S676" i="3" s="1"/>
  <c r="R677" i="3"/>
  <c r="S677" i="3" s="1"/>
  <c r="R678" i="3"/>
  <c r="S678" i="3" s="1"/>
  <c r="R679" i="3"/>
  <c r="S679" i="3" s="1"/>
  <c r="R680" i="3"/>
  <c r="S680" i="3" s="1"/>
  <c r="R681" i="3"/>
  <c r="S681" i="3" s="1"/>
  <c r="R682" i="3"/>
  <c r="S682" i="3" s="1"/>
  <c r="R683" i="3"/>
  <c r="S683" i="3" s="1"/>
  <c r="R684" i="3"/>
  <c r="S684" i="3" s="1"/>
  <c r="R685" i="3"/>
  <c r="S685" i="3" s="1"/>
  <c r="R686" i="3"/>
  <c r="S686" i="3" s="1"/>
  <c r="R687" i="3"/>
  <c r="S687" i="3" s="1"/>
  <c r="R688" i="3"/>
  <c r="S688" i="3" s="1"/>
  <c r="R689" i="3"/>
  <c r="S689" i="3" s="1"/>
  <c r="R690" i="3"/>
  <c r="S690" i="3" s="1"/>
  <c r="R691" i="3"/>
  <c r="S691" i="3" s="1"/>
  <c r="R692" i="3"/>
  <c r="S692" i="3" s="1"/>
  <c r="R693" i="3"/>
  <c r="S693" i="3" s="1"/>
  <c r="R694" i="3"/>
  <c r="S694" i="3" s="1"/>
  <c r="R695" i="3"/>
  <c r="S695" i="3" s="1"/>
  <c r="R696" i="3"/>
  <c r="S696" i="3" s="1"/>
  <c r="R697" i="3"/>
  <c r="S697" i="3" s="1"/>
  <c r="R698" i="3"/>
  <c r="S698" i="3" s="1"/>
  <c r="R699" i="3"/>
  <c r="S699" i="3" s="1"/>
  <c r="R700" i="3"/>
  <c r="S700" i="3" s="1"/>
  <c r="R701" i="3"/>
  <c r="S701" i="3" s="1"/>
  <c r="R702" i="3"/>
  <c r="S702" i="3" s="1"/>
  <c r="R703" i="3"/>
  <c r="S703" i="3" s="1"/>
  <c r="R704" i="3"/>
  <c r="S704" i="3" s="1"/>
  <c r="R705" i="3"/>
  <c r="S705" i="3" s="1"/>
  <c r="R706" i="3"/>
  <c r="S706" i="3" s="1"/>
  <c r="R707" i="3"/>
  <c r="S707" i="3" s="1"/>
  <c r="R708" i="3"/>
  <c r="S708" i="3" s="1"/>
  <c r="R709" i="3"/>
  <c r="S709" i="3" s="1"/>
  <c r="R710" i="3"/>
  <c r="S710" i="3" s="1"/>
  <c r="R711" i="3"/>
  <c r="S711" i="3" s="1"/>
  <c r="R712" i="3"/>
  <c r="S712" i="3" s="1"/>
  <c r="R713" i="3"/>
  <c r="S713" i="3" s="1"/>
  <c r="R714" i="3"/>
  <c r="S714" i="3" s="1"/>
  <c r="R715" i="3"/>
  <c r="S715" i="3" s="1"/>
  <c r="R716" i="3"/>
  <c r="S716" i="3" s="1"/>
  <c r="R717" i="3"/>
  <c r="S717" i="3" s="1"/>
  <c r="R718" i="3"/>
  <c r="S718" i="3" s="1"/>
  <c r="R719" i="3"/>
  <c r="S719" i="3" s="1"/>
  <c r="R720" i="3"/>
  <c r="R721" i="3"/>
  <c r="R722" i="3"/>
  <c r="S722" i="3" s="1"/>
  <c r="R723" i="3"/>
  <c r="S723" i="3" s="1"/>
  <c r="R724" i="3"/>
  <c r="S724" i="3" s="1"/>
  <c r="R725" i="3"/>
  <c r="S725" i="3" s="1"/>
  <c r="R726" i="3"/>
  <c r="S726" i="3" s="1"/>
  <c r="R727" i="3"/>
  <c r="S727" i="3" s="1"/>
  <c r="R728" i="3"/>
  <c r="S728" i="3" s="1"/>
  <c r="R729" i="3"/>
  <c r="S729" i="3" s="1"/>
  <c r="R730" i="3"/>
  <c r="S730" i="3" s="1"/>
  <c r="R731" i="3"/>
  <c r="S731" i="3" s="1"/>
  <c r="R732" i="3"/>
  <c r="S732" i="3" s="1"/>
  <c r="R733" i="3"/>
  <c r="S733" i="3" s="1"/>
  <c r="R734" i="3"/>
  <c r="S734" i="3" s="1"/>
  <c r="R735" i="3"/>
  <c r="S735" i="3" s="1"/>
  <c r="R736" i="3"/>
  <c r="S736" i="3" s="1"/>
  <c r="R737" i="3"/>
  <c r="S737" i="3" s="1"/>
  <c r="R738" i="3"/>
  <c r="S738" i="3" s="1"/>
  <c r="R739" i="3"/>
  <c r="S739" i="3" s="1"/>
  <c r="R740" i="3"/>
  <c r="S740" i="3" s="1"/>
  <c r="R741" i="3"/>
  <c r="S741" i="3" s="1"/>
  <c r="R742" i="3"/>
  <c r="S742" i="3" s="1"/>
  <c r="R743" i="3"/>
  <c r="S743" i="3" s="1"/>
  <c r="R744" i="3"/>
  <c r="S744" i="3" s="1"/>
  <c r="R745" i="3"/>
  <c r="S745" i="3" s="1"/>
  <c r="R746" i="3"/>
  <c r="S746" i="3" s="1"/>
  <c r="R747" i="3"/>
  <c r="S747" i="3" s="1"/>
  <c r="R748" i="3"/>
  <c r="S748" i="3" s="1"/>
  <c r="R749" i="3"/>
  <c r="S749" i="3" s="1"/>
  <c r="R750" i="3"/>
  <c r="S750" i="3" s="1"/>
  <c r="R751" i="3"/>
  <c r="S751" i="3" s="1"/>
  <c r="R752" i="3"/>
  <c r="S752" i="3" s="1"/>
  <c r="R753" i="3"/>
  <c r="S753" i="3" s="1"/>
  <c r="R754" i="3"/>
  <c r="S754" i="3" s="1"/>
  <c r="R755" i="3"/>
  <c r="S755" i="3" s="1"/>
  <c r="R756" i="3"/>
  <c r="S756" i="3" s="1"/>
  <c r="R757" i="3"/>
  <c r="S757" i="3" s="1"/>
  <c r="R758" i="3"/>
  <c r="S758" i="3" s="1"/>
  <c r="R759" i="3"/>
  <c r="S759" i="3" s="1"/>
  <c r="R760" i="3"/>
  <c r="S760" i="3" s="1"/>
  <c r="R761" i="3"/>
  <c r="S761" i="3" s="1"/>
  <c r="R762" i="3"/>
  <c r="S762" i="3" s="1"/>
  <c r="R763" i="3"/>
  <c r="S763" i="3" s="1"/>
  <c r="R764" i="3"/>
  <c r="S764" i="3" s="1"/>
  <c r="R765" i="3"/>
  <c r="S765" i="3" s="1"/>
  <c r="R766" i="3"/>
  <c r="S766" i="3" s="1"/>
  <c r="R767" i="3"/>
  <c r="S767" i="3" s="1"/>
  <c r="R768" i="3"/>
  <c r="S768" i="3" s="1"/>
  <c r="R769" i="3"/>
  <c r="S769" i="3" s="1"/>
  <c r="R770" i="3"/>
  <c r="S770" i="3" s="1"/>
  <c r="R771" i="3"/>
  <c r="S771" i="3" s="1"/>
  <c r="R772" i="3"/>
  <c r="S772" i="3" s="1"/>
  <c r="R773" i="3"/>
  <c r="S773" i="3" s="1"/>
  <c r="R774" i="3"/>
  <c r="S774" i="3" s="1"/>
  <c r="R775" i="3"/>
  <c r="S775" i="3" s="1"/>
  <c r="R776" i="3"/>
  <c r="S776" i="3" s="1"/>
  <c r="R777" i="3"/>
  <c r="S777" i="3" s="1"/>
  <c r="R778" i="3"/>
  <c r="S778" i="3" s="1"/>
  <c r="R779" i="3"/>
  <c r="S779" i="3" s="1"/>
  <c r="R780" i="3"/>
  <c r="S780" i="3" s="1"/>
  <c r="R781" i="3"/>
  <c r="S781" i="3" s="1"/>
  <c r="R782" i="3"/>
  <c r="S782" i="3" s="1"/>
  <c r="R783" i="3"/>
  <c r="S783" i="3" s="1"/>
  <c r="R784" i="3"/>
  <c r="S784" i="3" s="1"/>
  <c r="R785" i="3"/>
  <c r="S785" i="3" s="1"/>
  <c r="R786" i="3"/>
  <c r="S786" i="3" s="1"/>
  <c r="R787" i="3"/>
  <c r="S787" i="3" s="1"/>
  <c r="R788" i="3"/>
  <c r="S788" i="3" s="1"/>
  <c r="R789" i="3"/>
  <c r="S789" i="3" s="1"/>
  <c r="R790" i="3"/>
  <c r="S790" i="3" s="1"/>
  <c r="R791" i="3"/>
  <c r="S791" i="3" s="1"/>
  <c r="R792" i="3"/>
  <c r="R793" i="3"/>
  <c r="S793" i="3" s="1"/>
  <c r="R794" i="3"/>
  <c r="S794" i="3" s="1"/>
  <c r="R795" i="3"/>
  <c r="S795" i="3" s="1"/>
  <c r="R796" i="3"/>
  <c r="S796" i="3" s="1"/>
  <c r="R797" i="3"/>
  <c r="S797" i="3" s="1"/>
  <c r="R798" i="3"/>
  <c r="S798" i="3" s="1"/>
  <c r="R799" i="3"/>
  <c r="S799" i="3" s="1"/>
  <c r="R800" i="3"/>
  <c r="S800" i="3" s="1"/>
  <c r="R801" i="3"/>
  <c r="S801" i="3" s="1"/>
  <c r="R802" i="3"/>
  <c r="S802" i="3" s="1"/>
  <c r="R803" i="3"/>
  <c r="S803" i="3" s="1"/>
  <c r="R804" i="3"/>
  <c r="S804" i="3" s="1"/>
  <c r="R805" i="3"/>
  <c r="S805" i="3" s="1"/>
  <c r="R806" i="3"/>
  <c r="S806" i="3" s="1"/>
  <c r="R807" i="3"/>
  <c r="S807" i="3" s="1"/>
  <c r="R808" i="3"/>
  <c r="S808" i="3" s="1"/>
  <c r="R809" i="3"/>
  <c r="S809" i="3" s="1"/>
  <c r="R810" i="3"/>
  <c r="S810" i="3" s="1"/>
  <c r="R811" i="3"/>
  <c r="S811" i="3" s="1"/>
  <c r="R812" i="3"/>
  <c r="S812" i="3" s="1"/>
  <c r="R813" i="3"/>
  <c r="S813" i="3" s="1"/>
  <c r="R814" i="3"/>
  <c r="S814" i="3" s="1"/>
  <c r="R815" i="3"/>
  <c r="S815" i="3" s="1"/>
  <c r="R816" i="3"/>
  <c r="S816" i="3" s="1"/>
  <c r="R817" i="3"/>
  <c r="S817" i="3" s="1"/>
  <c r="R818" i="3"/>
  <c r="S818" i="3" s="1"/>
  <c r="R819" i="3"/>
  <c r="S819" i="3" s="1"/>
  <c r="R820" i="3"/>
  <c r="S820" i="3" s="1"/>
  <c r="R821" i="3"/>
  <c r="S821" i="3" s="1"/>
  <c r="R822" i="3"/>
  <c r="S822" i="3" s="1"/>
  <c r="R823" i="3"/>
  <c r="S823" i="3" s="1"/>
  <c r="R824" i="3"/>
  <c r="S824" i="3" s="1"/>
  <c r="R825" i="3"/>
  <c r="R826" i="3"/>
  <c r="S826" i="3" s="1"/>
  <c r="R827" i="3"/>
  <c r="S827" i="3" s="1"/>
  <c r="R828" i="3"/>
  <c r="S828" i="3" s="1"/>
  <c r="R829" i="3"/>
  <c r="S829" i="3" s="1"/>
  <c r="R830" i="3"/>
  <c r="S830" i="3" s="1"/>
  <c r="R831" i="3"/>
  <c r="S831" i="3" s="1"/>
  <c r="R832" i="3"/>
  <c r="S832" i="3" s="1"/>
  <c r="R833" i="3"/>
  <c r="S833" i="3" s="1"/>
  <c r="R834" i="3"/>
  <c r="S834" i="3" s="1"/>
  <c r="R835" i="3"/>
  <c r="S835" i="3" s="1"/>
  <c r="R836" i="3"/>
  <c r="S836" i="3" s="1"/>
  <c r="R837" i="3"/>
  <c r="S837" i="3" s="1"/>
  <c r="R838" i="3"/>
  <c r="S838" i="3" s="1"/>
  <c r="R839" i="3"/>
  <c r="S839" i="3" s="1"/>
  <c r="R840" i="3"/>
  <c r="S840" i="3" s="1"/>
  <c r="R841" i="3"/>
  <c r="S841" i="3" s="1"/>
  <c r="R842" i="3"/>
  <c r="S842" i="3" s="1"/>
  <c r="R843" i="3"/>
  <c r="S843" i="3" s="1"/>
  <c r="R844" i="3"/>
  <c r="S844" i="3" s="1"/>
  <c r="R845" i="3"/>
  <c r="S845" i="3" s="1"/>
  <c r="R846" i="3"/>
  <c r="S846" i="3" s="1"/>
  <c r="R847" i="3"/>
  <c r="S847" i="3" s="1"/>
  <c r="R848" i="3"/>
  <c r="S848" i="3" s="1"/>
  <c r="R849" i="3"/>
  <c r="S849" i="3" s="1"/>
  <c r="R850" i="3"/>
  <c r="S850" i="3" s="1"/>
  <c r="R851" i="3"/>
  <c r="S851" i="3" s="1"/>
  <c r="R852" i="3"/>
  <c r="S852" i="3" s="1"/>
  <c r="R853" i="3"/>
  <c r="S853" i="3" s="1"/>
  <c r="R854" i="3"/>
  <c r="S854" i="3" s="1"/>
  <c r="R855" i="3"/>
  <c r="S855" i="3" s="1"/>
  <c r="R856" i="3"/>
  <c r="S856" i="3" s="1"/>
  <c r="R857" i="3"/>
  <c r="S857" i="3" s="1"/>
  <c r="R858" i="3"/>
  <c r="S858" i="3" s="1"/>
  <c r="R859" i="3"/>
  <c r="S859" i="3" s="1"/>
  <c r="R860" i="3"/>
  <c r="S860" i="3" s="1"/>
  <c r="R861" i="3"/>
  <c r="S861" i="3" s="1"/>
  <c r="R862" i="3"/>
  <c r="S862" i="3" s="1"/>
  <c r="R863" i="3"/>
  <c r="S863" i="3" s="1"/>
  <c r="R864" i="3"/>
  <c r="S864" i="3" s="1"/>
  <c r="R865" i="3"/>
  <c r="S865" i="3" s="1"/>
  <c r="R866" i="3"/>
  <c r="S866" i="3" s="1"/>
  <c r="R867" i="3"/>
  <c r="S867" i="3" s="1"/>
  <c r="R868" i="3"/>
  <c r="S868" i="3" s="1"/>
  <c r="R869" i="3"/>
  <c r="S869" i="3" s="1"/>
  <c r="R870" i="3"/>
  <c r="S870" i="3" s="1"/>
  <c r="R871" i="3"/>
  <c r="S871" i="3" s="1"/>
  <c r="R872" i="3"/>
  <c r="S872" i="3" s="1"/>
  <c r="R873" i="3"/>
  <c r="S873" i="3" s="1"/>
  <c r="R874" i="3"/>
  <c r="S874" i="3" s="1"/>
  <c r="R875" i="3"/>
  <c r="S875" i="3" s="1"/>
  <c r="R876" i="3"/>
  <c r="S876" i="3" s="1"/>
  <c r="R877" i="3"/>
  <c r="S877" i="3" s="1"/>
  <c r="R878" i="3"/>
  <c r="S878" i="3" s="1"/>
  <c r="R879" i="3"/>
  <c r="S879" i="3" s="1"/>
  <c r="R880" i="3"/>
  <c r="S880" i="3" s="1"/>
  <c r="R881" i="3"/>
  <c r="S881" i="3" s="1"/>
  <c r="R882" i="3"/>
  <c r="S882" i="3" s="1"/>
  <c r="R883" i="3"/>
  <c r="S883" i="3" s="1"/>
  <c r="R884" i="3"/>
  <c r="S884" i="3" s="1"/>
  <c r="R885" i="3"/>
  <c r="S885" i="3" s="1"/>
  <c r="R886" i="3"/>
  <c r="S886" i="3" s="1"/>
  <c r="R887" i="3"/>
  <c r="S887" i="3" s="1"/>
  <c r="R888" i="3"/>
  <c r="S888" i="3" s="1"/>
  <c r="R889" i="3"/>
  <c r="S889" i="3" s="1"/>
  <c r="R890" i="3"/>
  <c r="S890" i="3" s="1"/>
  <c r="R891" i="3"/>
  <c r="S891" i="3" s="1"/>
  <c r="R892" i="3"/>
  <c r="S892" i="3" s="1"/>
  <c r="R893" i="3"/>
  <c r="S893" i="3" s="1"/>
  <c r="R894" i="3"/>
  <c r="S894" i="3" s="1"/>
  <c r="R895" i="3"/>
  <c r="S895" i="3" s="1"/>
  <c r="R896" i="3"/>
  <c r="S896" i="3" s="1"/>
  <c r="R897" i="3"/>
  <c r="S897" i="3" s="1"/>
  <c r="R898" i="3"/>
  <c r="S898" i="3" s="1"/>
  <c r="R899" i="3"/>
  <c r="S899" i="3" s="1"/>
  <c r="R900" i="3"/>
  <c r="S900" i="3" s="1"/>
  <c r="R901" i="3"/>
  <c r="S901" i="3" s="1"/>
  <c r="R902" i="3"/>
  <c r="S902" i="3" s="1"/>
  <c r="R903" i="3"/>
  <c r="S903" i="3" s="1"/>
  <c r="R904" i="3"/>
  <c r="S904" i="3" s="1"/>
  <c r="R905" i="3"/>
  <c r="S905" i="3" s="1"/>
  <c r="R906" i="3"/>
  <c r="S906" i="3" s="1"/>
  <c r="R907" i="3"/>
  <c r="S907" i="3" s="1"/>
  <c r="R908" i="3"/>
  <c r="S908" i="3" s="1"/>
  <c r="R909" i="3"/>
  <c r="S909" i="3" s="1"/>
  <c r="R910" i="3"/>
  <c r="S910" i="3" s="1"/>
  <c r="R911" i="3"/>
  <c r="S911" i="3" s="1"/>
  <c r="R912" i="3"/>
  <c r="S912" i="3" s="1"/>
  <c r="R913" i="3"/>
  <c r="S913" i="3" s="1"/>
  <c r="R914" i="3"/>
  <c r="S914" i="3" s="1"/>
  <c r="R915" i="3"/>
  <c r="S915" i="3" s="1"/>
  <c r="R916" i="3"/>
  <c r="S916" i="3" s="1"/>
  <c r="R917" i="3"/>
  <c r="S917" i="3" s="1"/>
  <c r="R918" i="3"/>
  <c r="S918" i="3" s="1"/>
  <c r="R919" i="3"/>
  <c r="S919" i="3" s="1"/>
  <c r="R920" i="3"/>
  <c r="S920" i="3" s="1"/>
  <c r="R921" i="3"/>
  <c r="S921" i="3" s="1"/>
  <c r="R922" i="3"/>
  <c r="S922" i="3" s="1"/>
  <c r="R923" i="3"/>
  <c r="S923" i="3" s="1"/>
  <c r="R924" i="3"/>
  <c r="S924" i="3" s="1"/>
  <c r="R925" i="3"/>
  <c r="S925" i="3" s="1"/>
  <c r="R926" i="3"/>
  <c r="S926" i="3" s="1"/>
  <c r="R927" i="3"/>
  <c r="S927" i="3" s="1"/>
  <c r="R928" i="3"/>
  <c r="S928" i="3" s="1"/>
  <c r="R929" i="3"/>
  <c r="S929" i="3" s="1"/>
  <c r="R930" i="3"/>
  <c r="S930" i="3" s="1"/>
  <c r="R931" i="3"/>
  <c r="S931" i="3" s="1"/>
  <c r="R932" i="3"/>
  <c r="S932" i="3" s="1"/>
  <c r="R933" i="3"/>
  <c r="S933" i="3" s="1"/>
  <c r="R934" i="3"/>
  <c r="S934" i="3" s="1"/>
  <c r="R935" i="3"/>
  <c r="S935" i="3" s="1"/>
  <c r="R936" i="3"/>
  <c r="S936" i="3" s="1"/>
  <c r="R937" i="3"/>
  <c r="S937" i="3" s="1"/>
  <c r="R938" i="3"/>
  <c r="S938" i="3" s="1"/>
  <c r="R939" i="3"/>
  <c r="S939" i="3" s="1"/>
  <c r="R940" i="3"/>
  <c r="S940" i="3" s="1"/>
  <c r="R941" i="3"/>
  <c r="S941" i="3" s="1"/>
  <c r="R942" i="3"/>
  <c r="S942" i="3" s="1"/>
  <c r="R943" i="3"/>
  <c r="S943" i="3" s="1"/>
  <c r="R944" i="3"/>
  <c r="S944" i="3" s="1"/>
  <c r="R945" i="3"/>
  <c r="S945" i="3" s="1"/>
  <c r="R946" i="3"/>
  <c r="S946" i="3" s="1"/>
  <c r="R947" i="3"/>
  <c r="S947" i="3" s="1"/>
  <c r="R948" i="3"/>
  <c r="S948" i="3" s="1"/>
  <c r="R949" i="3"/>
  <c r="S949" i="3" s="1"/>
  <c r="R950" i="3"/>
  <c r="S950" i="3" s="1"/>
  <c r="R951" i="3"/>
  <c r="S951" i="3" s="1"/>
  <c r="R952" i="3"/>
  <c r="S952" i="3" s="1"/>
  <c r="R953" i="3"/>
  <c r="S953" i="3" s="1"/>
  <c r="R954" i="3"/>
  <c r="S954" i="3" s="1"/>
  <c r="R955" i="3"/>
  <c r="S955" i="3" s="1"/>
  <c r="R956" i="3"/>
  <c r="S956" i="3" s="1"/>
  <c r="R957" i="3"/>
  <c r="S957" i="3" s="1"/>
  <c r="R958" i="3"/>
  <c r="S958" i="3" s="1"/>
  <c r="R959" i="3"/>
  <c r="S959" i="3" s="1"/>
  <c r="R960" i="3"/>
  <c r="S960" i="3" s="1"/>
  <c r="R961" i="3"/>
  <c r="S961" i="3" s="1"/>
  <c r="R962" i="3"/>
  <c r="S962" i="3" s="1"/>
  <c r="R963" i="3"/>
  <c r="S963" i="3" s="1"/>
  <c r="R964" i="3"/>
  <c r="S964" i="3" s="1"/>
  <c r="R965" i="3"/>
  <c r="S965" i="3" s="1"/>
  <c r="R966" i="3"/>
  <c r="S966" i="3" s="1"/>
  <c r="R967" i="3"/>
  <c r="S967" i="3" s="1"/>
  <c r="R968" i="3"/>
  <c r="S968" i="3" s="1"/>
  <c r="R969" i="3"/>
  <c r="S969" i="3" s="1"/>
  <c r="R970" i="3"/>
  <c r="S970" i="3" s="1"/>
  <c r="R971" i="3"/>
  <c r="S971" i="3" s="1"/>
  <c r="R972" i="3"/>
  <c r="S972" i="3" s="1"/>
  <c r="R973" i="3"/>
  <c r="S973" i="3" s="1"/>
  <c r="R974" i="3"/>
  <c r="S974" i="3" s="1"/>
  <c r="R975" i="3"/>
  <c r="S975" i="3" s="1"/>
  <c r="R976" i="3"/>
  <c r="S976" i="3" s="1"/>
  <c r="R977" i="3"/>
  <c r="S977" i="3" s="1"/>
  <c r="R978" i="3"/>
  <c r="S978" i="3" s="1"/>
  <c r="R979" i="3"/>
  <c r="S979" i="3" s="1"/>
  <c r="R980" i="3"/>
  <c r="S980" i="3" s="1"/>
  <c r="R981" i="3"/>
  <c r="S981" i="3" s="1"/>
  <c r="R982" i="3"/>
  <c r="S982" i="3" s="1"/>
  <c r="R983" i="3"/>
  <c r="S983" i="3" s="1"/>
  <c r="R984" i="3"/>
  <c r="S984" i="3" s="1"/>
  <c r="R985" i="3"/>
  <c r="S985" i="3" s="1"/>
  <c r="R986" i="3"/>
  <c r="S986" i="3" s="1"/>
  <c r="R987" i="3"/>
  <c r="S987" i="3" s="1"/>
  <c r="R988" i="3"/>
  <c r="S988" i="3" s="1"/>
  <c r="R989" i="3"/>
  <c r="S989" i="3" s="1"/>
  <c r="R990" i="3"/>
  <c r="S990" i="3" s="1"/>
  <c r="R991" i="3"/>
  <c r="S991" i="3" s="1"/>
  <c r="R992" i="3"/>
  <c r="S992" i="3" s="1"/>
  <c r="R993" i="3"/>
  <c r="S993" i="3" s="1"/>
  <c r="R994" i="3"/>
  <c r="S994" i="3" s="1"/>
  <c r="R995" i="3"/>
  <c r="S995" i="3" s="1"/>
  <c r="R996" i="3"/>
  <c r="S996" i="3" s="1"/>
  <c r="R997" i="3"/>
  <c r="S997" i="3" s="1"/>
  <c r="R998" i="3"/>
  <c r="S998" i="3" s="1"/>
  <c r="R999" i="3"/>
  <c r="S999" i="3" s="1"/>
  <c r="R1000" i="3"/>
  <c r="S1000" i="3" s="1"/>
  <c r="R1001" i="3"/>
  <c r="S1001" i="3" s="1"/>
  <c r="R1002" i="3"/>
  <c r="S1002" i="3" s="1"/>
  <c r="R1003" i="3"/>
  <c r="S1003" i="3" s="1"/>
  <c r="R1004" i="3"/>
  <c r="S1004" i="3" s="1"/>
  <c r="R1005" i="3"/>
  <c r="S1005" i="3" s="1"/>
  <c r="R1006" i="3"/>
  <c r="S1006" i="3" s="1"/>
  <c r="R1007" i="3"/>
  <c r="S1007" i="3" s="1"/>
  <c r="R1008" i="3"/>
  <c r="S1008" i="3" s="1"/>
  <c r="R1009" i="3"/>
  <c r="S1009" i="3" s="1"/>
  <c r="R1010" i="3"/>
  <c r="S1010" i="3" s="1"/>
  <c r="R1011" i="3"/>
  <c r="S1011" i="3" s="1"/>
  <c r="R1012" i="3"/>
  <c r="S1012" i="3" s="1"/>
  <c r="R1013" i="3"/>
  <c r="S1013" i="3" s="1"/>
  <c r="R15" i="3"/>
  <c r="B15" i="3"/>
  <c r="B16" i="3"/>
  <c r="B17" i="3"/>
  <c r="B18" i="3"/>
  <c r="B19" i="3"/>
  <c r="B20" i="3"/>
  <c r="B21" i="3"/>
  <c r="B22" i="3"/>
  <c r="B23" i="3"/>
  <c r="B24" i="3"/>
  <c r="B25" i="3"/>
  <c r="B26" i="3"/>
  <c r="B27" i="3"/>
  <c r="B28" i="3"/>
  <c r="D28" i="3" s="1"/>
  <c r="B29" i="3"/>
  <c r="D29" i="3" s="1"/>
  <c r="B30" i="3"/>
  <c r="D30" i="3" s="1"/>
  <c r="B31" i="3"/>
  <c r="D31" i="3" s="1"/>
  <c r="B32" i="3"/>
  <c r="D32" i="3" s="1"/>
  <c r="B33" i="3"/>
  <c r="D33" i="3" s="1"/>
  <c r="B34" i="3"/>
  <c r="D34" i="3" s="1"/>
  <c r="B35" i="3"/>
  <c r="D35" i="3" s="1"/>
  <c r="B36" i="3"/>
  <c r="D36" i="3" s="1"/>
  <c r="B37" i="3"/>
  <c r="D37" i="3" s="1"/>
  <c r="B38" i="3"/>
  <c r="D38" i="3" s="1"/>
  <c r="B39" i="3"/>
  <c r="D39" i="3" s="1"/>
  <c r="B40" i="3"/>
  <c r="D40" i="3" s="1"/>
  <c r="B41" i="3"/>
  <c r="D41" i="3" s="1"/>
  <c r="B42" i="3"/>
  <c r="D42" i="3" s="1"/>
  <c r="B43" i="3"/>
  <c r="D43" i="3" s="1"/>
  <c r="B44" i="3"/>
  <c r="D44" i="3" s="1"/>
  <c r="B45" i="3"/>
  <c r="D45" i="3" s="1"/>
  <c r="B46" i="3"/>
  <c r="D46" i="3" s="1"/>
  <c r="B47" i="3"/>
  <c r="D47" i="3" s="1"/>
  <c r="B48" i="3"/>
  <c r="D48" i="3" s="1"/>
  <c r="B49" i="3"/>
  <c r="D49" i="3" s="1"/>
  <c r="B50" i="3"/>
  <c r="D50" i="3" s="1"/>
  <c r="B51" i="3"/>
  <c r="D51" i="3" s="1"/>
  <c r="B52" i="3"/>
  <c r="D52" i="3" s="1"/>
  <c r="B53" i="3"/>
  <c r="D53" i="3" s="1"/>
  <c r="B54" i="3"/>
  <c r="D54" i="3" s="1"/>
  <c r="B55" i="3"/>
  <c r="D55" i="3" s="1"/>
  <c r="B56" i="3"/>
  <c r="D56" i="3" s="1"/>
  <c r="B57" i="3"/>
  <c r="D57" i="3" s="1"/>
  <c r="B58" i="3"/>
  <c r="D58" i="3" s="1"/>
  <c r="B59" i="3"/>
  <c r="D59" i="3" s="1"/>
  <c r="B60" i="3"/>
  <c r="D60" i="3" s="1"/>
  <c r="B61" i="3"/>
  <c r="D61" i="3" s="1"/>
  <c r="B62" i="3"/>
  <c r="D62" i="3" s="1"/>
  <c r="M62" i="3" s="1"/>
  <c r="B63" i="3"/>
  <c r="D63" i="3" s="1"/>
  <c r="B64" i="3"/>
  <c r="D64" i="3" s="1"/>
  <c r="B65" i="3"/>
  <c r="D65" i="3" s="1"/>
  <c r="B66" i="3"/>
  <c r="D66" i="3" s="1"/>
  <c r="B67" i="3"/>
  <c r="D67" i="3" s="1"/>
  <c r="B68" i="3"/>
  <c r="D68" i="3" s="1"/>
  <c r="B69" i="3"/>
  <c r="D69" i="3" s="1"/>
  <c r="M69" i="3" s="1"/>
  <c r="B70" i="3"/>
  <c r="D70" i="3" s="1"/>
  <c r="B71" i="3"/>
  <c r="D71" i="3" s="1"/>
  <c r="M71" i="3" s="1"/>
  <c r="B72" i="3"/>
  <c r="D72" i="3" s="1"/>
  <c r="B73" i="3"/>
  <c r="D73" i="3" s="1"/>
  <c r="B74" i="3"/>
  <c r="D74" i="3" s="1"/>
  <c r="B75" i="3"/>
  <c r="D75" i="3" s="1"/>
  <c r="B76" i="3"/>
  <c r="D76" i="3" s="1"/>
  <c r="B77" i="3"/>
  <c r="D77" i="3" s="1"/>
  <c r="B78" i="3"/>
  <c r="D78" i="3" s="1"/>
  <c r="B79" i="3"/>
  <c r="D79" i="3" s="1"/>
  <c r="B80" i="3"/>
  <c r="D80" i="3" s="1"/>
  <c r="B81" i="3"/>
  <c r="D81" i="3" s="1"/>
  <c r="B82" i="3"/>
  <c r="D82" i="3" s="1"/>
  <c r="B83" i="3"/>
  <c r="D83" i="3" s="1"/>
  <c r="B84" i="3"/>
  <c r="D84" i="3" s="1"/>
  <c r="B85" i="3"/>
  <c r="D85" i="3" s="1"/>
  <c r="B86" i="3"/>
  <c r="D86" i="3" s="1"/>
  <c r="B87" i="3"/>
  <c r="D87" i="3" s="1"/>
  <c r="B88" i="3"/>
  <c r="D88" i="3" s="1"/>
  <c r="B89" i="3"/>
  <c r="D89" i="3" s="1"/>
  <c r="B90" i="3"/>
  <c r="D90" i="3" s="1"/>
  <c r="B91" i="3"/>
  <c r="D91" i="3" s="1"/>
  <c r="M91" i="3" s="1"/>
  <c r="B92" i="3"/>
  <c r="D92" i="3" s="1"/>
  <c r="B93" i="3"/>
  <c r="D93" i="3" s="1"/>
  <c r="B94" i="3"/>
  <c r="D94" i="3" s="1"/>
  <c r="B95" i="3"/>
  <c r="D95" i="3" s="1"/>
  <c r="B96" i="3"/>
  <c r="D96" i="3" s="1"/>
  <c r="B97" i="3"/>
  <c r="D97" i="3" s="1"/>
  <c r="B98" i="3"/>
  <c r="D98" i="3" s="1"/>
  <c r="B99" i="3"/>
  <c r="D99" i="3" s="1"/>
  <c r="B100" i="3"/>
  <c r="D100" i="3" s="1"/>
  <c r="B101" i="3"/>
  <c r="D101" i="3" s="1"/>
  <c r="B102" i="3"/>
  <c r="D102" i="3" s="1"/>
  <c r="B103" i="3"/>
  <c r="D103" i="3" s="1"/>
  <c r="B104" i="3"/>
  <c r="D104" i="3" s="1"/>
  <c r="B105" i="3"/>
  <c r="D105" i="3" s="1"/>
  <c r="B106" i="3"/>
  <c r="D106" i="3" s="1"/>
  <c r="B107" i="3"/>
  <c r="D107" i="3" s="1"/>
  <c r="B108" i="3"/>
  <c r="D108" i="3" s="1"/>
  <c r="B109" i="3"/>
  <c r="D109" i="3" s="1"/>
  <c r="B110" i="3"/>
  <c r="D110" i="3" s="1"/>
  <c r="B111" i="3"/>
  <c r="D111" i="3" s="1"/>
  <c r="B112" i="3"/>
  <c r="D112" i="3" s="1"/>
  <c r="B113" i="3"/>
  <c r="D113" i="3" s="1"/>
  <c r="B114" i="3"/>
  <c r="D114" i="3" s="1"/>
  <c r="B115" i="3"/>
  <c r="D115" i="3" s="1"/>
  <c r="M115" i="3" s="1"/>
  <c r="B116" i="3"/>
  <c r="D116" i="3" s="1"/>
  <c r="B117" i="3"/>
  <c r="D117" i="3" s="1"/>
  <c r="B118" i="3"/>
  <c r="D118" i="3" s="1"/>
  <c r="B119" i="3"/>
  <c r="D119" i="3" s="1"/>
  <c r="B120" i="3"/>
  <c r="D120" i="3" s="1"/>
  <c r="B121" i="3"/>
  <c r="D121" i="3" s="1"/>
  <c r="B122" i="3"/>
  <c r="D122" i="3" s="1"/>
  <c r="M122" i="3" s="1"/>
  <c r="B123" i="3"/>
  <c r="D123" i="3" s="1"/>
  <c r="M123" i="3" s="1"/>
  <c r="B124" i="3"/>
  <c r="D124" i="3" s="1"/>
  <c r="B125" i="3"/>
  <c r="D125" i="3" s="1"/>
  <c r="B126" i="3"/>
  <c r="D126" i="3" s="1"/>
  <c r="B127" i="3"/>
  <c r="D127" i="3" s="1"/>
  <c r="B128" i="3"/>
  <c r="D128" i="3" s="1"/>
  <c r="B129" i="3"/>
  <c r="D129" i="3" s="1"/>
  <c r="B130" i="3"/>
  <c r="D130" i="3" s="1"/>
  <c r="B131" i="3"/>
  <c r="D131" i="3" s="1"/>
  <c r="B132" i="3"/>
  <c r="D132" i="3" s="1"/>
  <c r="B133" i="3"/>
  <c r="D133" i="3" s="1"/>
  <c r="B134" i="3"/>
  <c r="D134" i="3" s="1"/>
  <c r="B135" i="3"/>
  <c r="D135" i="3" s="1"/>
  <c r="B136" i="3"/>
  <c r="D136" i="3" s="1"/>
  <c r="B137" i="3"/>
  <c r="D137" i="3" s="1"/>
  <c r="B138" i="3"/>
  <c r="D138" i="3" s="1"/>
  <c r="B139" i="3"/>
  <c r="D139" i="3" s="1"/>
  <c r="B140" i="3"/>
  <c r="D140" i="3" s="1"/>
  <c r="B141" i="3"/>
  <c r="D141" i="3" s="1"/>
  <c r="B142" i="3"/>
  <c r="D142" i="3" s="1"/>
  <c r="B143" i="3"/>
  <c r="D143" i="3" s="1"/>
  <c r="B144" i="3"/>
  <c r="D144" i="3" s="1"/>
  <c r="B145" i="3"/>
  <c r="D145" i="3" s="1"/>
  <c r="B146" i="3"/>
  <c r="D146" i="3" s="1"/>
  <c r="B147" i="3"/>
  <c r="D147" i="3" s="1"/>
  <c r="N147" i="3" s="1"/>
  <c r="B148" i="3"/>
  <c r="D148" i="3" s="1"/>
  <c r="B149" i="3"/>
  <c r="D149" i="3" s="1"/>
  <c r="B150" i="3"/>
  <c r="D150" i="3" s="1"/>
  <c r="B151" i="3"/>
  <c r="D151" i="3" s="1"/>
  <c r="B152" i="3"/>
  <c r="D152" i="3" s="1"/>
  <c r="B153" i="3"/>
  <c r="D153" i="3" s="1"/>
  <c r="B154" i="3"/>
  <c r="D154" i="3" s="1"/>
  <c r="B155" i="3"/>
  <c r="D155" i="3" s="1"/>
  <c r="B156" i="3"/>
  <c r="D156" i="3" s="1"/>
  <c r="B157" i="3"/>
  <c r="D157" i="3" s="1"/>
  <c r="B158" i="3"/>
  <c r="D158" i="3" s="1"/>
  <c r="B159" i="3"/>
  <c r="D159" i="3" s="1"/>
  <c r="B160" i="3"/>
  <c r="D160" i="3" s="1"/>
  <c r="B161" i="3"/>
  <c r="D161" i="3" s="1"/>
  <c r="B162" i="3"/>
  <c r="D162" i="3" s="1"/>
  <c r="B163" i="3"/>
  <c r="D163" i="3" s="1"/>
  <c r="B164" i="3"/>
  <c r="D164" i="3" s="1"/>
  <c r="B165" i="3"/>
  <c r="D165" i="3" s="1"/>
  <c r="M165" i="3" s="1"/>
  <c r="B166" i="3"/>
  <c r="D166" i="3" s="1"/>
  <c r="B167" i="3"/>
  <c r="D167" i="3" s="1"/>
  <c r="B168" i="3"/>
  <c r="D168" i="3" s="1"/>
  <c r="B169" i="3"/>
  <c r="D169" i="3" s="1"/>
  <c r="B170" i="3"/>
  <c r="D170" i="3" s="1"/>
  <c r="B171" i="3"/>
  <c r="D171" i="3" s="1"/>
  <c r="B172" i="3"/>
  <c r="D172" i="3" s="1"/>
  <c r="B173" i="3"/>
  <c r="D173" i="3" s="1"/>
  <c r="B174" i="3"/>
  <c r="D174" i="3" s="1"/>
  <c r="M174" i="3" s="1"/>
  <c r="B175" i="3"/>
  <c r="D175" i="3" s="1"/>
  <c r="B176" i="3"/>
  <c r="D176" i="3" s="1"/>
  <c r="B177" i="3"/>
  <c r="D177" i="3" s="1"/>
  <c r="B178" i="3"/>
  <c r="D178" i="3" s="1"/>
  <c r="B179" i="3"/>
  <c r="D179" i="3" s="1"/>
  <c r="N179" i="3" s="1"/>
  <c r="B180" i="3"/>
  <c r="D180" i="3" s="1"/>
  <c r="B181" i="3"/>
  <c r="D181" i="3" s="1"/>
  <c r="B182" i="3"/>
  <c r="D182" i="3" s="1"/>
  <c r="B183" i="3"/>
  <c r="D183" i="3" s="1"/>
  <c r="B184" i="3"/>
  <c r="D184" i="3" s="1"/>
  <c r="B185" i="3"/>
  <c r="D185" i="3" s="1"/>
  <c r="B186" i="3"/>
  <c r="D186" i="3" s="1"/>
  <c r="B187" i="3"/>
  <c r="D187" i="3" s="1"/>
  <c r="B188" i="3"/>
  <c r="D188" i="3" s="1"/>
  <c r="B189" i="3"/>
  <c r="D189" i="3" s="1"/>
  <c r="B190" i="3"/>
  <c r="D190" i="3" s="1"/>
  <c r="B191" i="3"/>
  <c r="D191" i="3" s="1"/>
  <c r="B192" i="3"/>
  <c r="D192" i="3" s="1"/>
  <c r="B193" i="3"/>
  <c r="D193" i="3" s="1"/>
  <c r="B194" i="3"/>
  <c r="D194" i="3" s="1"/>
  <c r="B195" i="3"/>
  <c r="D195" i="3" s="1"/>
  <c r="B196" i="3"/>
  <c r="D196" i="3" s="1"/>
  <c r="B197" i="3"/>
  <c r="D197" i="3" s="1"/>
  <c r="B198" i="3"/>
  <c r="D198" i="3" s="1"/>
  <c r="B199" i="3"/>
  <c r="D199" i="3" s="1"/>
  <c r="B200" i="3"/>
  <c r="D200" i="3" s="1"/>
  <c r="B201" i="3"/>
  <c r="D201" i="3" s="1"/>
  <c r="B202" i="3"/>
  <c r="D202" i="3" s="1"/>
  <c r="B203" i="3"/>
  <c r="D203" i="3" s="1"/>
  <c r="B204" i="3"/>
  <c r="D204" i="3" s="1"/>
  <c r="B205" i="3"/>
  <c r="D205" i="3" s="1"/>
  <c r="B206" i="3"/>
  <c r="D206" i="3" s="1"/>
  <c r="B207" i="3"/>
  <c r="D207" i="3" s="1"/>
  <c r="B208" i="3"/>
  <c r="D208" i="3" s="1"/>
  <c r="B209" i="3"/>
  <c r="D209" i="3" s="1"/>
  <c r="B210" i="3"/>
  <c r="D210" i="3" s="1"/>
  <c r="B211" i="3"/>
  <c r="D211" i="3" s="1"/>
  <c r="B212" i="3"/>
  <c r="D212" i="3" s="1"/>
  <c r="B213" i="3"/>
  <c r="D213" i="3" s="1"/>
  <c r="N213" i="3" s="1"/>
  <c r="B214" i="3"/>
  <c r="D214" i="3" s="1"/>
  <c r="B215" i="3"/>
  <c r="D215" i="3" s="1"/>
  <c r="B216" i="3"/>
  <c r="D216" i="3" s="1"/>
  <c r="B217" i="3"/>
  <c r="D217" i="3" s="1"/>
  <c r="B218" i="3"/>
  <c r="D218" i="3" s="1"/>
  <c r="B219" i="3"/>
  <c r="D219" i="3" s="1"/>
  <c r="N219" i="3" s="1"/>
  <c r="B220" i="3"/>
  <c r="D220" i="3" s="1"/>
  <c r="M220" i="3" s="1"/>
  <c r="B221" i="3"/>
  <c r="D221" i="3" s="1"/>
  <c r="B222" i="3"/>
  <c r="D222" i="3" s="1"/>
  <c r="M222" i="3" s="1"/>
  <c r="B223" i="3"/>
  <c r="D223" i="3" s="1"/>
  <c r="B224" i="3"/>
  <c r="D224" i="3" s="1"/>
  <c r="B225" i="3"/>
  <c r="D225" i="3" s="1"/>
  <c r="B226" i="3"/>
  <c r="D226" i="3" s="1"/>
  <c r="B227" i="3"/>
  <c r="D227" i="3" s="1"/>
  <c r="B228" i="3"/>
  <c r="D228" i="3" s="1"/>
  <c r="B229" i="3"/>
  <c r="D229" i="3" s="1"/>
  <c r="B230" i="3"/>
  <c r="D230" i="3" s="1"/>
  <c r="B231" i="3"/>
  <c r="D231" i="3" s="1"/>
  <c r="B232" i="3"/>
  <c r="D232" i="3" s="1"/>
  <c r="B233" i="3"/>
  <c r="D233" i="3" s="1"/>
  <c r="B234" i="3"/>
  <c r="D234" i="3" s="1"/>
  <c r="B235" i="3"/>
  <c r="D235" i="3" s="1"/>
  <c r="B236" i="3"/>
  <c r="D236" i="3" s="1"/>
  <c r="B237" i="3"/>
  <c r="D237" i="3" s="1"/>
  <c r="B238" i="3"/>
  <c r="D238" i="3" s="1"/>
  <c r="B239" i="3"/>
  <c r="D239" i="3" s="1"/>
  <c r="B240" i="3"/>
  <c r="D240" i="3" s="1"/>
  <c r="B241" i="3"/>
  <c r="D241" i="3" s="1"/>
  <c r="B242" i="3"/>
  <c r="D242" i="3" s="1"/>
  <c r="B243" i="3"/>
  <c r="D243" i="3" s="1"/>
  <c r="B244" i="3"/>
  <c r="D244" i="3" s="1"/>
  <c r="B245" i="3"/>
  <c r="D245" i="3" s="1"/>
  <c r="B246" i="3"/>
  <c r="D246" i="3" s="1"/>
  <c r="B247" i="3"/>
  <c r="D247" i="3" s="1"/>
  <c r="B248" i="3"/>
  <c r="D248" i="3" s="1"/>
  <c r="B249" i="3"/>
  <c r="D249" i="3" s="1"/>
  <c r="B250" i="3"/>
  <c r="D250" i="3" s="1"/>
  <c r="B251" i="3"/>
  <c r="D251" i="3" s="1"/>
  <c r="B252" i="3"/>
  <c r="D252" i="3" s="1"/>
  <c r="B253" i="3"/>
  <c r="D253" i="3" s="1"/>
  <c r="B254" i="3"/>
  <c r="D254" i="3" s="1"/>
  <c r="B255" i="3"/>
  <c r="D255" i="3" s="1"/>
  <c r="B256" i="3"/>
  <c r="D256" i="3" s="1"/>
  <c r="B257" i="3"/>
  <c r="D257" i="3" s="1"/>
  <c r="B258" i="3"/>
  <c r="D258" i="3" s="1"/>
  <c r="B259" i="3"/>
  <c r="D259" i="3" s="1"/>
  <c r="B260" i="3"/>
  <c r="D260" i="3" s="1"/>
  <c r="B261" i="3"/>
  <c r="D261" i="3" s="1"/>
  <c r="B262" i="3"/>
  <c r="D262" i="3" s="1"/>
  <c r="B263" i="3"/>
  <c r="D263" i="3" s="1"/>
  <c r="B264" i="3"/>
  <c r="D264" i="3" s="1"/>
  <c r="B265" i="3"/>
  <c r="D265" i="3" s="1"/>
  <c r="B266" i="3"/>
  <c r="D266" i="3" s="1"/>
  <c r="N266" i="3" s="1"/>
  <c r="B267" i="3"/>
  <c r="D267" i="3" s="1"/>
  <c r="N267" i="3" s="1"/>
  <c r="B268" i="3"/>
  <c r="D268" i="3" s="1"/>
  <c r="M268" i="3" s="1"/>
  <c r="B269" i="3"/>
  <c r="D269" i="3" s="1"/>
  <c r="M269" i="3" s="1"/>
  <c r="B270" i="3"/>
  <c r="D270" i="3" s="1"/>
  <c r="B271" i="3"/>
  <c r="D271" i="3" s="1"/>
  <c r="B272" i="3"/>
  <c r="D272" i="3" s="1"/>
  <c r="B273" i="3"/>
  <c r="D273" i="3" s="1"/>
  <c r="B274" i="3"/>
  <c r="D274" i="3" s="1"/>
  <c r="B275" i="3"/>
  <c r="D275" i="3" s="1"/>
  <c r="B276" i="3"/>
  <c r="D276" i="3" s="1"/>
  <c r="B277" i="3"/>
  <c r="D277" i="3" s="1"/>
  <c r="B278" i="3"/>
  <c r="D278" i="3" s="1"/>
  <c r="B279" i="3"/>
  <c r="D279" i="3" s="1"/>
  <c r="B280" i="3"/>
  <c r="D280" i="3" s="1"/>
  <c r="B281" i="3"/>
  <c r="D281" i="3" s="1"/>
  <c r="B282" i="3"/>
  <c r="D282" i="3" s="1"/>
  <c r="B283" i="3"/>
  <c r="D283" i="3" s="1"/>
  <c r="B284" i="3"/>
  <c r="D284" i="3" s="1"/>
  <c r="B285" i="3"/>
  <c r="D285" i="3" s="1"/>
  <c r="B286" i="3"/>
  <c r="D286" i="3" s="1"/>
  <c r="B287" i="3"/>
  <c r="D287" i="3" s="1"/>
  <c r="B288" i="3"/>
  <c r="D288" i="3" s="1"/>
  <c r="B289" i="3"/>
  <c r="D289" i="3" s="1"/>
  <c r="B290" i="3"/>
  <c r="D290" i="3" s="1"/>
  <c r="B291" i="3"/>
  <c r="D291" i="3" s="1"/>
  <c r="B292" i="3"/>
  <c r="D292" i="3" s="1"/>
  <c r="B293" i="3"/>
  <c r="D293" i="3" s="1"/>
  <c r="B294" i="3"/>
  <c r="D294" i="3" s="1"/>
  <c r="B295" i="3"/>
  <c r="D295" i="3" s="1"/>
  <c r="B296" i="3"/>
  <c r="D296" i="3" s="1"/>
  <c r="B297" i="3"/>
  <c r="D297" i="3" s="1"/>
  <c r="B298" i="3"/>
  <c r="D298" i="3" s="1"/>
  <c r="B299" i="3"/>
  <c r="D299" i="3" s="1"/>
  <c r="B300" i="3"/>
  <c r="D300" i="3" s="1"/>
  <c r="B301" i="3"/>
  <c r="D301" i="3" s="1"/>
  <c r="B302" i="3"/>
  <c r="D302" i="3" s="1"/>
  <c r="B303" i="3"/>
  <c r="D303" i="3" s="1"/>
  <c r="B304" i="3"/>
  <c r="D304" i="3" s="1"/>
  <c r="B305" i="3"/>
  <c r="D305" i="3" s="1"/>
  <c r="B306" i="3"/>
  <c r="D306" i="3" s="1"/>
  <c r="B307" i="3"/>
  <c r="D307" i="3" s="1"/>
  <c r="B308" i="3"/>
  <c r="D308" i="3" s="1"/>
  <c r="B309" i="3"/>
  <c r="D309" i="3" s="1"/>
  <c r="B310" i="3"/>
  <c r="D310" i="3" s="1"/>
  <c r="B311" i="3"/>
  <c r="D311" i="3" s="1"/>
  <c r="B312" i="3"/>
  <c r="D312" i="3" s="1"/>
  <c r="B313" i="3"/>
  <c r="D313" i="3" s="1"/>
  <c r="B314" i="3"/>
  <c r="D314" i="3" s="1"/>
  <c r="M314" i="3" s="1"/>
  <c r="B315" i="3"/>
  <c r="D315" i="3" s="1"/>
  <c r="B316" i="3"/>
  <c r="D316" i="3" s="1"/>
  <c r="B317" i="3"/>
  <c r="D317" i="3" s="1"/>
  <c r="B318" i="3"/>
  <c r="D318" i="3" s="1"/>
  <c r="B319" i="3"/>
  <c r="D319" i="3" s="1"/>
  <c r="B320" i="3"/>
  <c r="D320" i="3" s="1"/>
  <c r="B321" i="3"/>
  <c r="D321" i="3" s="1"/>
  <c r="B322" i="3"/>
  <c r="D322" i="3" s="1"/>
  <c r="N322" i="3" s="1"/>
  <c r="B323" i="3"/>
  <c r="D323" i="3" s="1"/>
  <c r="B324" i="3"/>
  <c r="D324" i="3" s="1"/>
  <c r="B325" i="3"/>
  <c r="D325" i="3" s="1"/>
  <c r="B326" i="3"/>
  <c r="D326" i="3" s="1"/>
  <c r="B327" i="3"/>
  <c r="D327" i="3" s="1"/>
  <c r="B328" i="3"/>
  <c r="D328" i="3" s="1"/>
  <c r="B329" i="3"/>
  <c r="D329" i="3" s="1"/>
  <c r="B330" i="3"/>
  <c r="D330" i="3" s="1"/>
  <c r="B331" i="3"/>
  <c r="D331" i="3" s="1"/>
  <c r="B332" i="3"/>
  <c r="D332" i="3" s="1"/>
  <c r="B333" i="3"/>
  <c r="D333" i="3" s="1"/>
  <c r="B334" i="3"/>
  <c r="D334" i="3" s="1"/>
  <c r="B335" i="3"/>
  <c r="D335" i="3" s="1"/>
  <c r="B336" i="3"/>
  <c r="D336" i="3" s="1"/>
  <c r="B337" i="3"/>
  <c r="D337" i="3" s="1"/>
  <c r="B338" i="3"/>
  <c r="D338" i="3" s="1"/>
  <c r="B339" i="3"/>
  <c r="D339" i="3" s="1"/>
  <c r="N339" i="3" s="1"/>
  <c r="B340" i="3"/>
  <c r="D340" i="3" s="1"/>
  <c r="B341" i="3"/>
  <c r="D341" i="3" s="1"/>
  <c r="B342" i="3"/>
  <c r="D342" i="3" s="1"/>
  <c r="B343" i="3"/>
  <c r="D343" i="3" s="1"/>
  <c r="B344" i="3"/>
  <c r="D344" i="3" s="1"/>
  <c r="B345" i="3"/>
  <c r="D345" i="3" s="1"/>
  <c r="B346" i="3"/>
  <c r="D346" i="3" s="1"/>
  <c r="B347" i="3"/>
  <c r="D347" i="3" s="1"/>
  <c r="B348" i="3"/>
  <c r="D348" i="3" s="1"/>
  <c r="B349" i="3"/>
  <c r="D349" i="3" s="1"/>
  <c r="B350" i="3"/>
  <c r="D350" i="3" s="1"/>
  <c r="B351" i="3"/>
  <c r="D351" i="3" s="1"/>
  <c r="B352" i="3"/>
  <c r="D352" i="3" s="1"/>
  <c r="B353" i="3"/>
  <c r="D353" i="3" s="1"/>
  <c r="B354" i="3"/>
  <c r="D354" i="3" s="1"/>
  <c r="B355" i="3"/>
  <c r="D355" i="3" s="1"/>
  <c r="B356" i="3"/>
  <c r="D356" i="3" s="1"/>
  <c r="B357" i="3"/>
  <c r="D357" i="3" s="1"/>
  <c r="B358" i="3"/>
  <c r="D358" i="3" s="1"/>
  <c r="B359" i="3"/>
  <c r="D359" i="3" s="1"/>
  <c r="B360" i="3"/>
  <c r="D360" i="3" s="1"/>
  <c r="B361" i="3"/>
  <c r="D361" i="3" s="1"/>
  <c r="B362" i="3"/>
  <c r="D362" i="3" s="1"/>
  <c r="B363" i="3"/>
  <c r="D363" i="3" s="1"/>
  <c r="B364" i="3"/>
  <c r="D364" i="3" s="1"/>
  <c r="B365" i="3"/>
  <c r="D365" i="3" s="1"/>
  <c r="B366" i="3"/>
  <c r="D366" i="3" s="1"/>
  <c r="M366" i="3" s="1"/>
  <c r="B367" i="3"/>
  <c r="D367" i="3" s="1"/>
  <c r="B368" i="3"/>
  <c r="D368" i="3" s="1"/>
  <c r="B369" i="3"/>
  <c r="D369" i="3" s="1"/>
  <c r="B370" i="3"/>
  <c r="D370" i="3" s="1"/>
  <c r="B371" i="3"/>
  <c r="D371" i="3" s="1"/>
  <c r="B372" i="3"/>
  <c r="D372" i="3" s="1"/>
  <c r="B373" i="3"/>
  <c r="D373" i="3" s="1"/>
  <c r="B374" i="3"/>
  <c r="D374" i="3" s="1"/>
  <c r="B375" i="3"/>
  <c r="D375" i="3" s="1"/>
  <c r="B376" i="3"/>
  <c r="D376" i="3" s="1"/>
  <c r="B377" i="3"/>
  <c r="D377" i="3" s="1"/>
  <c r="B378" i="3"/>
  <c r="D378" i="3" s="1"/>
  <c r="B379" i="3"/>
  <c r="D379" i="3" s="1"/>
  <c r="B380" i="3"/>
  <c r="D380" i="3" s="1"/>
  <c r="B381" i="3"/>
  <c r="D381" i="3" s="1"/>
  <c r="B382" i="3"/>
  <c r="D382" i="3" s="1"/>
  <c r="N382" i="3" s="1"/>
  <c r="B383" i="3"/>
  <c r="D383" i="3" s="1"/>
  <c r="B384" i="3"/>
  <c r="D384" i="3" s="1"/>
  <c r="B385" i="3"/>
  <c r="D385" i="3" s="1"/>
  <c r="B386" i="3"/>
  <c r="D386" i="3" s="1"/>
  <c r="B387" i="3"/>
  <c r="D387" i="3" s="1"/>
  <c r="B388" i="3"/>
  <c r="D388" i="3" s="1"/>
  <c r="B389" i="3"/>
  <c r="D389" i="3" s="1"/>
  <c r="B390" i="3"/>
  <c r="D390" i="3" s="1"/>
  <c r="B391" i="3"/>
  <c r="D391" i="3" s="1"/>
  <c r="B392" i="3"/>
  <c r="D392" i="3" s="1"/>
  <c r="B393" i="3"/>
  <c r="D393" i="3" s="1"/>
  <c r="B394" i="3"/>
  <c r="D394" i="3" s="1"/>
  <c r="N394" i="3" s="1"/>
  <c r="B395" i="3"/>
  <c r="D395" i="3" s="1"/>
  <c r="N395" i="3" s="1"/>
  <c r="B396" i="3"/>
  <c r="D396" i="3" s="1"/>
  <c r="N396" i="3" s="1"/>
  <c r="B397" i="3"/>
  <c r="D397" i="3" s="1"/>
  <c r="B398" i="3"/>
  <c r="D398" i="3" s="1"/>
  <c r="B399" i="3"/>
  <c r="D399" i="3" s="1"/>
  <c r="B400" i="3"/>
  <c r="D400" i="3" s="1"/>
  <c r="B401" i="3"/>
  <c r="D401" i="3" s="1"/>
  <c r="B402" i="3"/>
  <c r="D402" i="3" s="1"/>
  <c r="B403" i="3"/>
  <c r="D403" i="3" s="1"/>
  <c r="B404" i="3"/>
  <c r="D404" i="3" s="1"/>
  <c r="B405" i="3"/>
  <c r="D405" i="3" s="1"/>
  <c r="B406" i="3"/>
  <c r="D406" i="3" s="1"/>
  <c r="B407" i="3"/>
  <c r="D407" i="3" s="1"/>
  <c r="B408" i="3"/>
  <c r="D408" i="3" s="1"/>
  <c r="B409" i="3"/>
  <c r="D409" i="3" s="1"/>
  <c r="B410" i="3"/>
  <c r="D410" i="3" s="1"/>
  <c r="B411" i="3"/>
  <c r="D411" i="3" s="1"/>
  <c r="B412" i="3"/>
  <c r="D412" i="3" s="1"/>
  <c r="M412" i="3" s="1"/>
  <c r="B413" i="3"/>
  <c r="D413" i="3" s="1"/>
  <c r="B414" i="3"/>
  <c r="D414" i="3" s="1"/>
  <c r="B415" i="3"/>
  <c r="D415" i="3" s="1"/>
  <c r="B416" i="3"/>
  <c r="D416" i="3" s="1"/>
  <c r="B417" i="3"/>
  <c r="D417" i="3" s="1"/>
  <c r="B418" i="3"/>
  <c r="D418" i="3" s="1"/>
  <c r="B419" i="3"/>
  <c r="D419" i="3" s="1"/>
  <c r="B420" i="3"/>
  <c r="D420" i="3" s="1"/>
  <c r="B421" i="3"/>
  <c r="D421" i="3" s="1"/>
  <c r="B422" i="3"/>
  <c r="D422" i="3" s="1"/>
  <c r="B423" i="3"/>
  <c r="D423" i="3" s="1"/>
  <c r="B424" i="3"/>
  <c r="D424" i="3" s="1"/>
  <c r="B425" i="3"/>
  <c r="D425" i="3" s="1"/>
  <c r="B426" i="3"/>
  <c r="D426" i="3" s="1"/>
  <c r="B427" i="3"/>
  <c r="D427" i="3" s="1"/>
  <c r="B428" i="3"/>
  <c r="D428" i="3" s="1"/>
  <c r="B429" i="3"/>
  <c r="D429" i="3" s="1"/>
  <c r="B430" i="3"/>
  <c r="D430" i="3" s="1"/>
  <c r="B431" i="3"/>
  <c r="D431" i="3" s="1"/>
  <c r="B432" i="3"/>
  <c r="D432" i="3" s="1"/>
  <c r="B433" i="3"/>
  <c r="D433" i="3" s="1"/>
  <c r="B434" i="3"/>
  <c r="D434" i="3" s="1"/>
  <c r="B435" i="3"/>
  <c r="D435" i="3" s="1"/>
  <c r="B436" i="3"/>
  <c r="D436" i="3" s="1"/>
  <c r="B437" i="3"/>
  <c r="D437" i="3" s="1"/>
  <c r="B438" i="3"/>
  <c r="D438" i="3" s="1"/>
  <c r="B439" i="3"/>
  <c r="D439" i="3" s="1"/>
  <c r="B440" i="3"/>
  <c r="D440" i="3" s="1"/>
  <c r="B441" i="3"/>
  <c r="D441" i="3" s="1"/>
  <c r="B442" i="3"/>
  <c r="D442" i="3" s="1"/>
  <c r="B443" i="3"/>
  <c r="D443" i="3" s="1"/>
  <c r="B444" i="3"/>
  <c r="D444" i="3" s="1"/>
  <c r="B445" i="3"/>
  <c r="D445" i="3" s="1"/>
  <c r="B446" i="3"/>
  <c r="D446" i="3" s="1"/>
  <c r="B447" i="3"/>
  <c r="D447" i="3" s="1"/>
  <c r="B448" i="3"/>
  <c r="D448" i="3" s="1"/>
  <c r="B449" i="3"/>
  <c r="D449" i="3" s="1"/>
  <c r="B450" i="3"/>
  <c r="D450" i="3" s="1"/>
  <c r="B451" i="3"/>
  <c r="D451" i="3" s="1"/>
  <c r="M451" i="3" s="1"/>
  <c r="B452" i="3"/>
  <c r="D452" i="3" s="1"/>
  <c r="B453" i="3"/>
  <c r="D453" i="3" s="1"/>
  <c r="B454" i="3"/>
  <c r="D454" i="3" s="1"/>
  <c r="B455" i="3"/>
  <c r="D455" i="3" s="1"/>
  <c r="B456" i="3"/>
  <c r="D456" i="3" s="1"/>
  <c r="B457" i="3"/>
  <c r="D457" i="3" s="1"/>
  <c r="M457" i="3" s="1"/>
  <c r="B458" i="3"/>
  <c r="D458" i="3" s="1"/>
  <c r="N458" i="3" s="1"/>
  <c r="B459" i="3"/>
  <c r="D459" i="3" s="1"/>
  <c r="B460" i="3"/>
  <c r="D460" i="3" s="1"/>
  <c r="B461" i="3"/>
  <c r="D461" i="3" s="1"/>
  <c r="B462" i="3"/>
  <c r="D462" i="3" s="1"/>
  <c r="B463" i="3"/>
  <c r="D463" i="3" s="1"/>
  <c r="B464" i="3"/>
  <c r="D464" i="3" s="1"/>
  <c r="B465" i="3"/>
  <c r="D465" i="3" s="1"/>
  <c r="B466" i="3"/>
  <c r="D466" i="3" s="1"/>
  <c r="B467" i="3"/>
  <c r="D467" i="3" s="1"/>
  <c r="B468" i="3"/>
  <c r="D468" i="3" s="1"/>
  <c r="B469" i="3"/>
  <c r="D469" i="3" s="1"/>
  <c r="B470" i="3"/>
  <c r="D470" i="3" s="1"/>
  <c r="B471" i="3"/>
  <c r="D471" i="3" s="1"/>
  <c r="B472" i="3"/>
  <c r="D472" i="3" s="1"/>
  <c r="B473" i="3"/>
  <c r="D473" i="3" s="1"/>
  <c r="B474" i="3"/>
  <c r="D474" i="3" s="1"/>
  <c r="B475" i="3"/>
  <c r="D475" i="3" s="1"/>
  <c r="B476" i="3"/>
  <c r="D476" i="3" s="1"/>
  <c r="B477" i="3"/>
  <c r="D477" i="3" s="1"/>
  <c r="B478" i="3"/>
  <c r="D478" i="3" s="1"/>
  <c r="B479" i="3"/>
  <c r="D479" i="3" s="1"/>
  <c r="B480" i="3"/>
  <c r="D480" i="3" s="1"/>
  <c r="B481" i="3"/>
  <c r="D481" i="3" s="1"/>
  <c r="B482" i="3"/>
  <c r="D482" i="3" s="1"/>
  <c r="B483" i="3"/>
  <c r="D483" i="3" s="1"/>
  <c r="B484" i="3"/>
  <c r="D484" i="3" s="1"/>
  <c r="B485" i="3"/>
  <c r="D485" i="3" s="1"/>
  <c r="B486" i="3"/>
  <c r="D486" i="3" s="1"/>
  <c r="B487" i="3"/>
  <c r="D487" i="3" s="1"/>
  <c r="B488" i="3"/>
  <c r="D488" i="3" s="1"/>
  <c r="B489" i="3"/>
  <c r="D489" i="3" s="1"/>
  <c r="B490" i="3"/>
  <c r="D490" i="3" s="1"/>
  <c r="B491" i="3"/>
  <c r="D491" i="3" s="1"/>
  <c r="B492" i="3"/>
  <c r="D492" i="3" s="1"/>
  <c r="B493" i="3"/>
  <c r="D493" i="3" s="1"/>
  <c r="N493" i="3" s="1"/>
  <c r="B494" i="3"/>
  <c r="D494" i="3" s="1"/>
  <c r="B495" i="3"/>
  <c r="D495" i="3" s="1"/>
  <c r="B496" i="3"/>
  <c r="D496" i="3" s="1"/>
  <c r="B497" i="3"/>
  <c r="D497" i="3" s="1"/>
  <c r="B498" i="3"/>
  <c r="D498" i="3" s="1"/>
  <c r="B499" i="3"/>
  <c r="D499" i="3" s="1"/>
  <c r="B500" i="3"/>
  <c r="D500" i="3" s="1"/>
  <c r="B501" i="3"/>
  <c r="D501" i="3" s="1"/>
  <c r="B502" i="3"/>
  <c r="D502" i="3" s="1"/>
  <c r="B503" i="3"/>
  <c r="D503" i="3" s="1"/>
  <c r="B504" i="3"/>
  <c r="D504" i="3" s="1"/>
  <c r="B505" i="3"/>
  <c r="D505" i="3" s="1"/>
  <c r="B506" i="3"/>
  <c r="D506" i="3" s="1"/>
  <c r="B507" i="3"/>
  <c r="D507" i="3" s="1"/>
  <c r="B508" i="3"/>
  <c r="D508" i="3" s="1"/>
  <c r="B509" i="3"/>
  <c r="D509" i="3" s="1"/>
  <c r="B510" i="3"/>
  <c r="D510" i="3" s="1"/>
  <c r="B511" i="3"/>
  <c r="D511" i="3" s="1"/>
  <c r="B512" i="3"/>
  <c r="D512" i="3" s="1"/>
  <c r="B513" i="3"/>
  <c r="D513" i="3" s="1"/>
  <c r="B514" i="3"/>
  <c r="D514" i="3" s="1"/>
  <c r="N514" i="3" s="1"/>
  <c r="B515" i="3"/>
  <c r="D515" i="3" s="1"/>
  <c r="M515" i="3" s="1"/>
  <c r="B516" i="3"/>
  <c r="D516" i="3" s="1"/>
  <c r="B517" i="3"/>
  <c r="D517" i="3" s="1"/>
  <c r="B518" i="3"/>
  <c r="D518" i="3" s="1"/>
  <c r="B519" i="3"/>
  <c r="D519" i="3" s="1"/>
  <c r="B520" i="3"/>
  <c r="D520" i="3" s="1"/>
  <c r="B521" i="3"/>
  <c r="D521" i="3" s="1"/>
  <c r="B522" i="3"/>
  <c r="D522" i="3" s="1"/>
  <c r="B523" i="3"/>
  <c r="D523" i="3" s="1"/>
  <c r="B524" i="3"/>
  <c r="D524" i="3" s="1"/>
  <c r="B525" i="3"/>
  <c r="D525" i="3" s="1"/>
  <c r="B526" i="3"/>
  <c r="D526" i="3" s="1"/>
  <c r="B527" i="3"/>
  <c r="D527" i="3" s="1"/>
  <c r="B528" i="3"/>
  <c r="D528" i="3" s="1"/>
  <c r="B529" i="3"/>
  <c r="D529" i="3" s="1"/>
  <c r="B530" i="3"/>
  <c r="D530" i="3" s="1"/>
  <c r="M530" i="3" s="1"/>
  <c r="B531" i="3"/>
  <c r="D531" i="3" s="1"/>
  <c r="N531" i="3" s="1"/>
  <c r="B532" i="3"/>
  <c r="D532" i="3" s="1"/>
  <c r="M532" i="3" s="1"/>
  <c r="B533" i="3"/>
  <c r="D533" i="3" s="1"/>
  <c r="N533" i="3" s="1"/>
  <c r="B534" i="3"/>
  <c r="D534" i="3" s="1"/>
  <c r="B535" i="3"/>
  <c r="D535" i="3" s="1"/>
  <c r="B536" i="3"/>
  <c r="D536" i="3" s="1"/>
  <c r="B537" i="3"/>
  <c r="D537" i="3" s="1"/>
  <c r="B538" i="3"/>
  <c r="D538" i="3" s="1"/>
  <c r="B539" i="3"/>
  <c r="D539" i="3" s="1"/>
  <c r="B540" i="3"/>
  <c r="D540" i="3" s="1"/>
  <c r="B541" i="3"/>
  <c r="D541" i="3" s="1"/>
  <c r="B542" i="3"/>
  <c r="D542" i="3" s="1"/>
  <c r="B543" i="3"/>
  <c r="D543" i="3" s="1"/>
  <c r="B544" i="3"/>
  <c r="D544" i="3" s="1"/>
  <c r="B545" i="3"/>
  <c r="D545" i="3" s="1"/>
  <c r="B546" i="3"/>
  <c r="D546" i="3" s="1"/>
  <c r="B547" i="3"/>
  <c r="D547" i="3" s="1"/>
  <c r="B548" i="3"/>
  <c r="D548" i="3" s="1"/>
  <c r="B549" i="3"/>
  <c r="D549" i="3" s="1"/>
  <c r="B550" i="3"/>
  <c r="D550" i="3" s="1"/>
  <c r="B551" i="3"/>
  <c r="D551" i="3" s="1"/>
  <c r="B552" i="3"/>
  <c r="D552" i="3" s="1"/>
  <c r="B553" i="3"/>
  <c r="D553" i="3" s="1"/>
  <c r="B554" i="3"/>
  <c r="D554" i="3" s="1"/>
  <c r="B555" i="3"/>
  <c r="D555" i="3" s="1"/>
  <c r="M555" i="3" s="1"/>
  <c r="B556" i="3"/>
  <c r="D556" i="3" s="1"/>
  <c r="B557" i="3"/>
  <c r="D557" i="3" s="1"/>
  <c r="B558" i="3"/>
  <c r="D558" i="3" s="1"/>
  <c r="B559" i="3"/>
  <c r="D559" i="3" s="1"/>
  <c r="B560" i="3"/>
  <c r="D560" i="3" s="1"/>
  <c r="B561" i="3"/>
  <c r="D561" i="3" s="1"/>
  <c r="B562" i="3"/>
  <c r="D562" i="3" s="1"/>
  <c r="M562" i="3" s="1"/>
  <c r="B563" i="3"/>
  <c r="D563" i="3" s="1"/>
  <c r="M563" i="3" s="1"/>
  <c r="B564" i="3"/>
  <c r="D564" i="3" s="1"/>
  <c r="B565" i="3"/>
  <c r="D565" i="3" s="1"/>
  <c r="N565" i="3" s="1"/>
  <c r="B566" i="3"/>
  <c r="D566" i="3" s="1"/>
  <c r="B567" i="3"/>
  <c r="D567" i="3" s="1"/>
  <c r="B568" i="3"/>
  <c r="D568" i="3" s="1"/>
  <c r="B569" i="3"/>
  <c r="D569" i="3" s="1"/>
  <c r="B570" i="3"/>
  <c r="D570" i="3" s="1"/>
  <c r="M570" i="3" s="1"/>
  <c r="B571" i="3"/>
  <c r="D571" i="3" s="1"/>
  <c r="B572" i="3"/>
  <c r="D572" i="3" s="1"/>
  <c r="B573" i="3"/>
  <c r="D573" i="3" s="1"/>
  <c r="B574" i="3"/>
  <c r="D574" i="3" s="1"/>
  <c r="B575" i="3"/>
  <c r="D575" i="3" s="1"/>
  <c r="B576" i="3"/>
  <c r="D576" i="3" s="1"/>
  <c r="B577" i="3"/>
  <c r="D577" i="3" s="1"/>
  <c r="B578" i="3"/>
  <c r="D578" i="3" s="1"/>
  <c r="B579" i="3"/>
  <c r="D579" i="3" s="1"/>
  <c r="B580" i="3"/>
  <c r="D580" i="3" s="1"/>
  <c r="B581" i="3"/>
  <c r="D581" i="3" s="1"/>
  <c r="B582" i="3"/>
  <c r="D582" i="3" s="1"/>
  <c r="B583" i="3"/>
  <c r="D583" i="3" s="1"/>
  <c r="B584" i="3"/>
  <c r="D584" i="3" s="1"/>
  <c r="B585" i="3"/>
  <c r="D585" i="3" s="1"/>
  <c r="B586" i="3"/>
  <c r="D586" i="3" s="1"/>
  <c r="N586" i="3" s="1"/>
  <c r="B587" i="3"/>
  <c r="D587" i="3" s="1"/>
  <c r="B588" i="3"/>
  <c r="D588" i="3" s="1"/>
  <c r="B589" i="3"/>
  <c r="D589" i="3" s="1"/>
  <c r="B590" i="3"/>
  <c r="D590" i="3" s="1"/>
  <c r="B591" i="3"/>
  <c r="D591" i="3" s="1"/>
  <c r="B592" i="3"/>
  <c r="D592" i="3" s="1"/>
  <c r="B593" i="3"/>
  <c r="D593" i="3" s="1"/>
  <c r="B594" i="3"/>
  <c r="D594" i="3" s="1"/>
  <c r="B595" i="3"/>
  <c r="D595" i="3" s="1"/>
  <c r="B596" i="3"/>
  <c r="D596" i="3" s="1"/>
  <c r="M596" i="3" s="1"/>
  <c r="B597" i="3"/>
  <c r="D597" i="3" s="1"/>
  <c r="N597" i="3" s="1"/>
  <c r="B598" i="3"/>
  <c r="D598" i="3" s="1"/>
  <c r="B599" i="3"/>
  <c r="D599" i="3" s="1"/>
  <c r="B600" i="3"/>
  <c r="D600" i="3" s="1"/>
  <c r="B601" i="3"/>
  <c r="D601" i="3" s="1"/>
  <c r="B602" i="3"/>
  <c r="D602" i="3" s="1"/>
  <c r="B603" i="3"/>
  <c r="D603" i="3" s="1"/>
  <c r="M603" i="3" s="1"/>
  <c r="B604" i="3"/>
  <c r="D604" i="3" s="1"/>
  <c r="B605" i="3"/>
  <c r="D605" i="3" s="1"/>
  <c r="B606" i="3"/>
  <c r="D606" i="3" s="1"/>
  <c r="B607" i="3"/>
  <c r="D607" i="3" s="1"/>
  <c r="B608" i="3"/>
  <c r="D608" i="3" s="1"/>
  <c r="B609" i="3"/>
  <c r="D609" i="3" s="1"/>
  <c r="B610" i="3"/>
  <c r="D610" i="3" s="1"/>
  <c r="B611" i="3"/>
  <c r="D611" i="3" s="1"/>
  <c r="B612" i="3"/>
  <c r="D612" i="3" s="1"/>
  <c r="B613" i="3"/>
  <c r="D613" i="3" s="1"/>
  <c r="B614" i="3"/>
  <c r="D614" i="3" s="1"/>
  <c r="B615" i="3"/>
  <c r="D615" i="3" s="1"/>
  <c r="B616" i="3"/>
  <c r="D616" i="3" s="1"/>
  <c r="B617" i="3"/>
  <c r="D617" i="3" s="1"/>
  <c r="B618" i="3"/>
  <c r="D618" i="3" s="1"/>
  <c r="B619" i="3"/>
  <c r="D619" i="3" s="1"/>
  <c r="B620" i="3"/>
  <c r="D620" i="3" s="1"/>
  <c r="B621" i="3"/>
  <c r="D621" i="3" s="1"/>
  <c r="B622" i="3"/>
  <c r="D622" i="3" s="1"/>
  <c r="B623" i="3"/>
  <c r="D623" i="3" s="1"/>
  <c r="B624" i="3"/>
  <c r="D624" i="3" s="1"/>
  <c r="B625" i="3"/>
  <c r="D625" i="3" s="1"/>
  <c r="B626" i="3"/>
  <c r="D626" i="3" s="1"/>
  <c r="B627" i="3"/>
  <c r="D627" i="3" s="1"/>
  <c r="B628" i="3"/>
  <c r="D628" i="3" s="1"/>
  <c r="B629" i="3"/>
  <c r="D629" i="3" s="1"/>
  <c r="B630" i="3"/>
  <c r="D630" i="3" s="1"/>
  <c r="B631" i="3"/>
  <c r="D631" i="3" s="1"/>
  <c r="B632" i="3"/>
  <c r="D632" i="3" s="1"/>
  <c r="B633" i="3"/>
  <c r="D633" i="3" s="1"/>
  <c r="B634" i="3"/>
  <c r="D634" i="3" s="1"/>
  <c r="M634" i="3" s="1"/>
  <c r="B635" i="3"/>
  <c r="D635" i="3" s="1"/>
  <c r="B636" i="3"/>
  <c r="D636" i="3" s="1"/>
  <c r="B637" i="3"/>
  <c r="D637" i="3" s="1"/>
  <c r="B638" i="3"/>
  <c r="D638" i="3" s="1"/>
  <c r="B639" i="3"/>
  <c r="D639" i="3" s="1"/>
  <c r="B640" i="3"/>
  <c r="D640" i="3" s="1"/>
  <c r="B641" i="3"/>
  <c r="D641" i="3" s="1"/>
  <c r="B642" i="3"/>
  <c r="D642" i="3" s="1"/>
  <c r="B643" i="3"/>
  <c r="D643" i="3" s="1"/>
  <c r="B644" i="3"/>
  <c r="D644" i="3" s="1"/>
  <c r="B645" i="3"/>
  <c r="D645" i="3" s="1"/>
  <c r="B646" i="3"/>
  <c r="D646" i="3" s="1"/>
  <c r="B647" i="3"/>
  <c r="D647" i="3" s="1"/>
  <c r="B648" i="3"/>
  <c r="D648" i="3" s="1"/>
  <c r="B649" i="3"/>
  <c r="D649" i="3" s="1"/>
  <c r="B650" i="3"/>
  <c r="D650" i="3" s="1"/>
  <c r="B651" i="3"/>
  <c r="D651" i="3" s="1"/>
  <c r="B652" i="3"/>
  <c r="D652" i="3" s="1"/>
  <c r="B653" i="3"/>
  <c r="D653" i="3" s="1"/>
  <c r="B654" i="3"/>
  <c r="D654" i="3" s="1"/>
  <c r="B655" i="3"/>
  <c r="D655" i="3" s="1"/>
  <c r="B656" i="3"/>
  <c r="D656" i="3" s="1"/>
  <c r="B657" i="3"/>
  <c r="D657" i="3" s="1"/>
  <c r="B658" i="3"/>
  <c r="D658" i="3" s="1"/>
  <c r="B659" i="3"/>
  <c r="D659" i="3" s="1"/>
  <c r="B660" i="3"/>
  <c r="D660" i="3" s="1"/>
  <c r="M660" i="3" s="1"/>
  <c r="B661" i="3"/>
  <c r="D661" i="3" s="1"/>
  <c r="B662" i="3"/>
  <c r="D662" i="3" s="1"/>
  <c r="B663" i="3"/>
  <c r="D663" i="3" s="1"/>
  <c r="B664" i="3"/>
  <c r="D664" i="3" s="1"/>
  <c r="B665" i="3"/>
  <c r="D665" i="3" s="1"/>
  <c r="B666" i="3"/>
  <c r="D666" i="3" s="1"/>
  <c r="B667" i="3"/>
  <c r="D667" i="3" s="1"/>
  <c r="M667" i="3" s="1"/>
  <c r="B668" i="3"/>
  <c r="D668" i="3" s="1"/>
  <c r="M668" i="3" s="1"/>
  <c r="B669" i="3"/>
  <c r="D669" i="3" s="1"/>
  <c r="B670" i="3"/>
  <c r="D670" i="3" s="1"/>
  <c r="B671" i="3"/>
  <c r="D671" i="3" s="1"/>
  <c r="B672" i="3"/>
  <c r="D672" i="3" s="1"/>
  <c r="B673" i="3"/>
  <c r="D673" i="3" s="1"/>
  <c r="B674" i="3"/>
  <c r="D674" i="3" s="1"/>
  <c r="B675" i="3"/>
  <c r="D675" i="3" s="1"/>
  <c r="B676" i="3"/>
  <c r="D676" i="3" s="1"/>
  <c r="B677" i="3"/>
  <c r="D677" i="3" s="1"/>
  <c r="B678" i="3"/>
  <c r="D678" i="3" s="1"/>
  <c r="B679" i="3"/>
  <c r="D679" i="3" s="1"/>
  <c r="B680" i="3"/>
  <c r="D680" i="3" s="1"/>
  <c r="B681" i="3"/>
  <c r="D681" i="3" s="1"/>
  <c r="B682" i="3"/>
  <c r="D682" i="3" s="1"/>
  <c r="B683" i="3"/>
  <c r="D683" i="3" s="1"/>
  <c r="B684" i="3"/>
  <c r="D684" i="3" s="1"/>
  <c r="B685" i="3"/>
  <c r="D685" i="3" s="1"/>
  <c r="B686" i="3"/>
  <c r="D686" i="3" s="1"/>
  <c r="B687" i="3"/>
  <c r="D687" i="3" s="1"/>
  <c r="B688" i="3"/>
  <c r="D688" i="3" s="1"/>
  <c r="B689" i="3"/>
  <c r="D689" i="3" s="1"/>
  <c r="B690" i="3"/>
  <c r="D690" i="3" s="1"/>
  <c r="B691" i="3"/>
  <c r="D691" i="3" s="1"/>
  <c r="B692" i="3"/>
  <c r="D692" i="3" s="1"/>
  <c r="B693" i="3"/>
  <c r="D693" i="3" s="1"/>
  <c r="B694" i="3"/>
  <c r="D694" i="3" s="1"/>
  <c r="B695" i="3"/>
  <c r="D695" i="3" s="1"/>
  <c r="B696" i="3"/>
  <c r="D696" i="3" s="1"/>
  <c r="B697" i="3"/>
  <c r="D697" i="3" s="1"/>
  <c r="B698" i="3"/>
  <c r="D698" i="3" s="1"/>
  <c r="B699" i="3"/>
  <c r="D699" i="3" s="1"/>
  <c r="M699" i="3" s="1"/>
  <c r="B700" i="3"/>
  <c r="D700" i="3" s="1"/>
  <c r="B701" i="3"/>
  <c r="D701" i="3" s="1"/>
  <c r="B702" i="3"/>
  <c r="D702" i="3" s="1"/>
  <c r="B703" i="3"/>
  <c r="D703" i="3" s="1"/>
  <c r="B704" i="3"/>
  <c r="D704" i="3" s="1"/>
  <c r="B705" i="3"/>
  <c r="D705" i="3" s="1"/>
  <c r="B706" i="3"/>
  <c r="D706" i="3" s="1"/>
  <c r="B707" i="3"/>
  <c r="D707" i="3" s="1"/>
  <c r="B708" i="3"/>
  <c r="D708" i="3" s="1"/>
  <c r="B709" i="3"/>
  <c r="D709" i="3" s="1"/>
  <c r="B710" i="3"/>
  <c r="D710" i="3" s="1"/>
  <c r="B711" i="3"/>
  <c r="D711" i="3" s="1"/>
  <c r="B712" i="3"/>
  <c r="D712" i="3" s="1"/>
  <c r="B713" i="3"/>
  <c r="D713" i="3" s="1"/>
  <c r="B714" i="3"/>
  <c r="D714" i="3" s="1"/>
  <c r="B715" i="3"/>
  <c r="D715" i="3" s="1"/>
  <c r="N715" i="3" s="1"/>
  <c r="B716" i="3"/>
  <c r="D716" i="3" s="1"/>
  <c r="B717" i="3"/>
  <c r="D717" i="3" s="1"/>
  <c r="N717" i="3" s="1"/>
  <c r="B718" i="3"/>
  <c r="D718" i="3" s="1"/>
  <c r="B719" i="3"/>
  <c r="D719" i="3" s="1"/>
  <c r="B720" i="3"/>
  <c r="D720" i="3" s="1"/>
  <c r="B721" i="3"/>
  <c r="D721" i="3" s="1"/>
  <c r="B722" i="3"/>
  <c r="D722" i="3" s="1"/>
  <c r="B723" i="3"/>
  <c r="D723" i="3" s="1"/>
  <c r="B724" i="3"/>
  <c r="D724" i="3" s="1"/>
  <c r="B725" i="3"/>
  <c r="D725" i="3" s="1"/>
  <c r="B726" i="3"/>
  <c r="D726" i="3" s="1"/>
  <c r="B727" i="3"/>
  <c r="D727" i="3" s="1"/>
  <c r="B728" i="3"/>
  <c r="D728" i="3" s="1"/>
  <c r="B729" i="3"/>
  <c r="D729" i="3" s="1"/>
  <c r="B730" i="3"/>
  <c r="D730" i="3" s="1"/>
  <c r="M730" i="3" s="1"/>
  <c r="B731" i="3"/>
  <c r="D731" i="3" s="1"/>
  <c r="M731" i="3" s="1"/>
  <c r="B732" i="3"/>
  <c r="D732" i="3" s="1"/>
  <c r="M732" i="3" s="1"/>
  <c r="B733" i="3"/>
  <c r="D733" i="3" s="1"/>
  <c r="N733" i="3" s="1"/>
  <c r="B734" i="3"/>
  <c r="D734" i="3" s="1"/>
  <c r="N734" i="3" s="1"/>
  <c r="B735" i="3"/>
  <c r="D735" i="3" s="1"/>
  <c r="B736" i="3"/>
  <c r="D736" i="3" s="1"/>
  <c r="B737" i="3"/>
  <c r="D737" i="3" s="1"/>
  <c r="B738" i="3"/>
  <c r="D738" i="3" s="1"/>
  <c r="B739" i="3"/>
  <c r="D739" i="3" s="1"/>
  <c r="B740" i="3"/>
  <c r="D740" i="3" s="1"/>
  <c r="B741" i="3"/>
  <c r="D741" i="3" s="1"/>
  <c r="B742" i="3"/>
  <c r="D742" i="3" s="1"/>
  <c r="B743" i="3"/>
  <c r="D743" i="3" s="1"/>
  <c r="B744" i="3"/>
  <c r="D744" i="3" s="1"/>
  <c r="B745" i="3"/>
  <c r="D745" i="3" s="1"/>
  <c r="B746" i="3"/>
  <c r="D746" i="3" s="1"/>
  <c r="B747" i="3"/>
  <c r="D747" i="3" s="1"/>
  <c r="B748" i="3"/>
  <c r="D748" i="3" s="1"/>
  <c r="B749" i="3"/>
  <c r="D749" i="3" s="1"/>
  <c r="B750" i="3"/>
  <c r="D750" i="3" s="1"/>
  <c r="B751" i="3"/>
  <c r="D751" i="3" s="1"/>
  <c r="B752" i="3"/>
  <c r="D752" i="3" s="1"/>
  <c r="B753" i="3"/>
  <c r="D753" i="3" s="1"/>
  <c r="B754" i="3"/>
  <c r="D754" i="3" s="1"/>
  <c r="B755" i="3"/>
  <c r="D755" i="3" s="1"/>
  <c r="B756" i="3"/>
  <c r="D756" i="3" s="1"/>
  <c r="B757" i="3"/>
  <c r="D757" i="3" s="1"/>
  <c r="B758" i="3"/>
  <c r="D758" i="3" s="1"/>
  <c r="B759" i="3"/>
  <c r="D759" i="3" s="1"/>
  <c r="B760" i="3"/>
  <c r="D760" i="3" s="1"/>
  <c r="B761" i="3"/>
  <c r="D761" i="3" s="1"/>
  <c r="B762" i="3"/>
  <c r="D762" i="3" s="1"/>
  <c r="B763" i="3"/>
  <c r="D763" i="3" s="1"/>
  <c r="B764" i="3"/>
  <c r="D764" i="3" s="1"/>
  <c r="B765" i="3"/>
  <c r="D765" i="3" s="1"/>
  <c r="B766" i="3"/>
  <c r="D766" i="3" s="1"/>
  <c r="B767" i="3"/>
  <c r="D767" i="3" s="1"/>
  <c r="B768" i="3"/>
  <c r="D768" i="3" s="1"/>
  <c r="B769" i="3"/>
  <c r="D769" i="3" s="1"/>
  <c r="B770" i="3"/>
  <c r="D770" i="3" s="1"/>
  <c r="B771" i="3"/>
  <c r="D771" i="3" s="1"/>
  <c r="B772" i="3"/>
  <c r="D772" i="3" s="1"/>
  <c r="B773" i="3"/>
  <c r="D773" i="3" s="1"/>
  <c r="B774" i="3"/>
  <c r="D774" i="3" s="1"/>
  <c r="B775" i="3"/>
  <c r="D775" i="3" s="1"/>
  <c r="B776" i="3"/>
  <c r="D776" i="3" s="1"/>
  <c r="B777" i="3"/>
  <c r="D777" i="3" s="1"/>
  <c r="B778" i="3"/>
  <c r="D778" i="3" s="1"/>
  <c r="B779" i="3"/>
  <c r="D779" i="3" s="1"/>
  <c r="B780" i="3"/>
  <c r="D780" i="3" s="1"/>
  <c r="B781" i="3"/>
  <c r="D781" i="3" s="1"/>
  <c r="B782" i="3"/>
  <c r="D782" i="3" s="1"/>
  <c r="B783" i="3"/>
  <c r="D783" i="3" s="1"/>
  <c r="B784" i="3"/>
  <c r="D784" i="3" s="1"/>
  <c r="B785" i="3"/>
  <c r="D785" i="3" s="1"/>
  <c r="B786" i="3"/>
  <c r="D786" i="3" s="1"/>
  <c r="B787" i="3"/>
  <c r="D787" i="3" s="1"/>
  <c r="B788" i="3"/>
  <c r="D788" i="3" s="1"/>
  <c r="B789" i="3"/>
  <c r="D789" i="3" s="1"/>
  <c r="B790" i="3"/>
  <c r="D790" i="3" s="1"/>
  <c r="B791" i="3"/>
  <c r="D791" i="3" s="1"/>
  <c r="B792" i="3"/>
  <c r="D792" i="3" s="1"/>
  <c r="B793" i="3"/>
  <c r="D793" i="3" s="1"/>
  <c r="B794" i="3"/>
  <c r="D794" i="3" s="1"/>
  <c r="M794" i="3" s="1"/>
  <c r="B795" i="3"/>
  <c r="D795" i="3" s="1"/>
  <c r="M795" i="3" s="1"/>
  <c r="B796" i="3"/>
  <c r="D796" i="3" s="1"/>
  <c r="B797" i="3"/>
  <c r="D797" i="3" s="1"/>
  <c r="M797" i="3" s="1"/>
  <c r="B798" i="3"/>
  <c r="D798" i="3" s="1"/>
  <c r="B799" i="3"/>
  <c r="D799" i="3" s="1"/>
  <c r="B800" i="3"/>
  <c r="D800" i="3" s="1"/>
  <c r="B801" i="3"/>
  <c r="D801" i="3" s="1"/>
  <c r="B802" i="3"/>
  <c r="D802" i="3" s="1"/>
  <c r="B803" i="3"/>
  <c r="D803" i="3" s="1"/>
  <c r="B804" i="3"/>
  <c r="D804" i="3" s="1"/>
  <c r="B805" i="3"/>
  <c r="D805" i="3" s="1"/>
  <c r="B806" i="3"/>
  <c r="D806" i="3" s="1"/>
  <c r="B807" i="3"/>
  <c r="D807" i="3" s="1"/>
  <c r="B808" i="3"/>
  <c r="D808" i="3" s="1"/>
  <c r="B809" i="3"/>
  <c r="D809" i="3" s="1"/>
  <c r="B810" i="3"/>
  <c r="D810" i="3" s="1"/>
  <c r="B811" i="3"/>
  <c r="D811" i="3" s="1"/>
  <c r="B812" i="3"/>
  <c r="D812" i="3" s="1"/>
  <c r="B813" i="3"/>
  <c r="D813" i="3" s="1"/>
  <c r="B814" i="3"/>
  <c r="D814" i="3" s="1"/>
  <c r="B815" i="3"/>
  <c r="D815" i="3" s="1"/>
  <c r="B816" i="3"/>
  <c r="D816" i="3" s="1"/>
  <c r="B817" i="3"/>
  <c r="D817" i="3" s="1"/>
  <c r="B818" i="3"/>
  <c r="D818" i="3" s="1"/>
  <c r="B819" i="3"/>
  <c r="D819" i="3" s="1"/>
  <c r="B820" i="3"/>
  <c r="D820" i="3" s="1"/>
  <c r="B821" i="3"/>
  <c r="D821" i="3" s="1"/>
  <c r="B822" i="3"/>
  <c r="D822" i="3" s="1"/>
  <c r="B823" i="3"/>
  <c r="D823" i="3" s="1"/>
  <c r="B824" i="3"/>
  <c r="D824" i="3" s="1"/>
  <c r="B825" i="3"/>
  <c r="D825" i="3" s="1"/>
  <c r="B826" i="3"/>
  <c r="D826" i="3" s="1"/>
  <c r="B827" i="3"/>
  <c r="D827" i="3" s="1"/>
  <c r="B828" i="3"/>
  <c r="D828" i="3" s="1"/>
  <c r="B829" i="3"/>
  <c r="D829" i="3" s="1"/>
  <c r="B830" i="3"/>
  <c r="D830" i="3" s="1"/>
  <c r="B831" i="3"/>
  <c r="D831" i="3" s="1"/>
  <c r="B832" i="3"/>
  <c r="D832" i="3" s="1"/>
  <c r="B833" i="3"/>
  <c r="D833" i="3" s="1"/>
  <c r="B834" i="3"/>
  <c r="D834" i="3" s="1"/>
  <c r="B835" i="3"/>
  <c r="D835" i="3" s="1"/>
  <c r="B836" i="3"/>
  <c r="D836" i="3" s="1"/>
  <c r="B837" i="3"/>
  <c r="D837" i="3" s="1"/>
  <c r="B838" i="3"/>
  <c r="D838" i="3" s="1"/>
  <c r="B839" i="3"/>
  <c r="D839" i="3" s="1"/>
  <c r="B840" i="3"/>
  <c r="D840" i="3" s="1"/>
  <c r="B841" i="3"/>
  <c r="D841" i="3" s="1"/>
  <c r="B842" i="3"/>
  <c r="D842" i="3" s="1"/>
  <c r="B843" i="3"/>
  <c r="D843" i="3" s="1"/>
  <c r="B844" i="3"/>
  <c r="D844" i="3" s="1"/>
  <c r="B845" i="3"/>
  <c r="D845" i="3" s="1"/>
  <c r="N845" i="3" s="1"/>
  <c r="B846" i="3"/>
  <c r="D846" i="3" s="1"/>
  <c r="B847" i="3"/>
  <c r="D847" i="3" s="1"/>
  <c r="B848" i="3"/>
  <c r="D848" i="3" s="1"/>
  <c r="B849" i="3"/>
  <c r="D849" i="3" s="1"/>
  <c r="B850" i="3"/>
  <c r="D850" i="3" s="1"/>
  <c r="B851" i="3"/>
  <c r="D851" i="3" s="1"/>
  <c r="B852" i="3"/>
  <c r="D852" i="3" s="1"/>
  <c r="B853" i="3"/>
  <c r="D853" i="3" s="1"/>
  <c r="B854" i="3"/>
  <c r="D854" i="3" s="1"/>
  <c r="B855" i="3"/>
  <c r="D855" i="3" s="1"/>
  <c r="B856" i="3"/>
  <c r="D856" i="3" s="1"/>
  <c r="B857" i="3"/>
  <c r="D857" i="3" s="1"/>
  <c r="B858" i="3"/>
  <c r="D858" i="3" s="1"/>
  <c r="B859" i="3"/>
  <c r="D859" i="3" s="1"/>
  <c r="M859" i="3" s="1"/>
  <c r="B860" i="3"/>
  <c r="D860" i="3" s="1"/>
  <c r="B861" i="3"/>
  <c r="D861" i="3" s="1"/>
  <c r="M861" i="3" s="1"/>
  <c r="B862" i="3"/>
  <c r="D862" i="3" s="1"/>
  <c r="M862" i="3" s="1"/>
  <c r="B863" i="3"/>
  <c r="D863" i="3" s="1"/>
  <c r="B864" i="3"/>
  <c r="D864" i="3" s="1"/>
  <c r="B865" i="3"/>
  <c r="D865" i="3" s="1"/>
  <c r="B866" i="3"/>
  <c r="D866" i="3" s="1"/>
  <c r="B867" i="3"/>
  <c r="D867" i="3" s="1"/>
  <c r="B868" i="3"/>
  <c r="D868" i="3" s="1"/>
  <c r="B869" i="3"/>
  <c r="D869" i="3" s="1"/>
  <c r="B870" i="3"/>
  <c r="D870" i="3" s="1"/>
  <c r="B871" i="3"/>
  <c r="D871" i="3" s="1"/>
  <c r="B872" i="3"/>
  <c r="D872" i="3" s="1"/>
  <c r="B873" i="3"/>
  <c r="D873" i="3" s="1"/>
  <c r="B874" i="3"/>
  <c r="D874" i="3" s="1"/>
  <c r="B875" i="3"/>
  <c r="D875" i="3" s="1"/>
  <c r="B876" i="3"/>
  <c r="D876" i="3" s="1"/>
  <c r="B877" i="3"/>
  <c r="D877" i="3" s="1"/>
  <c r="B878" i="3"/>
  <c r="D878" i="3" s="1"/>
  <c r="B879" i="3"/>
  <c r="D879" i="3" s="1"/>
  <c r="B880" i="3"/>
  <c r="D880" i="3" s="1"/>
  <c r="B881" i="3"/>
  <c r="D881" i="3" s="1"/>
  <c r="B882" i="3"/>
  <c r="D882" i="3" s="1"/>
  <c r="B883" i="3"/>
  <c r="D883" i="3" s="1"/>
  <c r="B884" i="3"/>
  <c r="D884" i="3" s="1"/>
  <c r="B885" i="3"/>
  <c r="D885" i="3" s="1"/>
  <c r="B886" i="3"/>
  <c r="D886" i="3" s="1"/>
  <c r="B887" i="3"/>
  <c r="D887" i="3" s="1"/>
  <c r="B888" i="3"/>
  <c r="D888" i="3" s="1"/>
  <c r="B889" i="3"/>
  <c r="D889" i="3" s="1"/>
  <c r="B890" i="3"/>
  <c r="D890" i="3" s="1"/>
  <c r="B891" i="3"/>
  <c r="D891" i="3" s="1"/>
  <c r="B892" i="3"/>
  <c r="D892" i="3" s="1"/>
  <c r="B893" i="3"/>
  <c r="D893" i="3" s="1"/>
  <c r="B894" i="3"/>
  <c r="D894" i="3" s="1"/>
  <c r="B895" i="3"/>
  <c r="D895" i="3" s="1"/>
  <c r="B896" i="3"/>
  <c r="D896" i="3" s="1"/>
  <c r="B897" i="3"/>
  <c r="D897" i="3" s="1"/>
  <c r="B898" i="3"/>
  <c r="D898" i="3" s="1"/>
  <c r="B899" i="3"/>
  <c r="D899" i="3" s="1"/>
  <c r="B900" i="3"/>
  <c r="D900" i="3" s="1"/>
  <c r="B901" i="3"/>
  <c r="D901" i="3" s="1"/>
  <c r="B902" i="3"/>
  <c r="D902" i="3" s="1"/>
  <c r="B903" i="3"/>
  <c r="D903" i="3" s="1"/>
  <c r="B904" i="3"/>
  <c r="D904" i="3" s="1"/>
  <c r="B905" i="3"/>
  <c r="D905" i="3" s="1"/>
  <c r="B906" i="3"/>
  <c r="D906" i="3" s="1"/>
  <c r="B907" i="3"/>
  <c r="D907" i="3" s="1"/>
  <c r="B908" i="3"/>
  <c r="D908" i="3" s="1"/>
  <c r="B909" i="3"/>
  <c r="D909" i="3" s="1"/>
  <c r="B910" i="3"/>
  <c r="D910" i="3" s="1"/>
  <c r="B911" i="3"/>
  <c r="D911" i="3" s="1"/>
  <c r="B912" i="3"/>
  <c r="D912" i="3" s="1"/>
  <c r="B913" i="3"/>
  <c r="D913" i="3" s="1"/>
  <c r="B914" i="3"/>
  <c r="D914" i="3" s="1"/>
  <c r="B915" i="3"/>
  <c r="D915" i="3" s="1"/>
  <c r="B916" i="3"/>
  <c r="D916" i="3" s="1"/>
  <c r="B917" i="3"/>
  <c r="D917" i="3" s="1"/>
  <c r="B918" i="3"/>
  <c r="D918" i="3" s="1"/>
  <c r="B919" i="3"/>
  <c r="D919" i="3" s="1"/>
  <c r="B920" i="3"/>
  <c r="D920" i="3" s="1"/>
  <c r="B921" i="3"/>
  <c r="D921" i="3" s="1"/>
  <c r="B922" i="3"/>
  <c r="D922" i="3" s="1"/>
  <c r="B923" i="3"/>
  <c r="D923" i="3" s="1"/>
  <c r="M923" i="3" s="1"/>
  <c r="B924" i="3"/>
  <c r="D924" i="3" s="1"/>
  <c r="M924" i="3" s="1"/>
  <c r="B925" i="3"/>
  <c r="D925" i="3" s="1"/>
  <c r="M925" i="3" s="1"/>
  <c r="B926" i="3"/>
  <c r="D926" i="3" s="1"/>
  <c r="M926" i="3" s="1"/>
  <c r="B927" i="3"/>
  <c r="D927" i="3" s="1"/>
  <c r="B928" i="3"/>
  <c r="D928" i="3" s="1"/>
  <c r="B929" i="3"/>
  <c r="D929" i="3" s="1"/>
  <c r="B930" i="3"/>
  <c r="D930" i="3" s="1"/>
  <c r="B931" i="3"/>
  <c r="D931" i="3" s="1"/>
  <c r="B932" i="3"/>
  <c r="D932" i="3" s="1"/>
  <c r="B933" i="3"/>
  <c r="D933" i="3" s="1"/>
  <c r="B934" i="3"/>
  <c r="D934" i="3" s="1"/>
  <c r="B935" i="3"/>
  <c r="D935" i="3" s="1"/>
  <c r="B936" i="3"/>
  <c r="D936" i="3" s="1"/>
  <c r="B937" i="3"/>
  <c r="D937" i="3" s="1"/>
  <c r="B938" i="3"/>
  <c r="D938" i="3" s="1"/>
  <c r="B939" i="3"/>
  <c r="D939" i="3" s="1"/>
  <c r="B940" i="3"/>
  <c r="D940" i="3" s="1"/>
  <c r="B941" i="3"/>
  <c r="D941" i="3" s="1"/>
  <c r="B942" i="3"/>
  <c r="D942" i="3" s="1"/>
  <c r="B943" i="3"/>
  <c r="D943" i="3" s="1"/>
  <c r="B944" i="3"/>
  <c r="D944" i="3" s="1"/>
  <c r="B945" i="3"/>
  <c r="D945" i="3" s="1"/>
  <c r="B946" i="3"/>
  <c r="D946" i="3" s="1"/>
  <c r="B947" i="3"/>
  <c r="D947" i="3" s="1"/>
  <c r="N947" i="3" s="1"/>
  <c r="B948" i="3"/>
  <c r="D948" i="3" s="1"/>
  <c r="B949" i="3"/>
  <c r="D949" i="3" s="1"/>
  <c r="N949" i="3" s="1"/>
  <c r="B950" i="3"/>
  <c r="D950" i="3" s="1"/>
  <c r="B951" i="3"/>
  <c r="D951" i="3" s="1"/>
  <c r="B952" i="3"/>
  <c r="D952" i="3" s="1"/>
  <c r="B953" i="3"/>
  <c r="D953" i="3" s="1"/>
  <c r="B954" i="3"/>
  <c r="D954" i="3" s="1"/>
  <c r="N954" i="3" s="1"/>
  <c r="B955" i="3"/>
  <c r="D955" i="3" s="1"/>
  <c r="N955" i="3" s="1"/>
  <c r="B956" i="3"/>
  <c r="D956" i="3" s="1"/>
  <c r="B957" i="3"/>
  <c r="D957" i="3" s="1"/>
  <c r="B958" i="3"/>
  <c r="D958" i="3" s="1"/>
  <c r="B959" i="3"/>
  <c r="D959" i="3" s="1"/>
  <c r="B960" i="3"/>
  <c r="D960" i="3" s="1"/>
  <c r="B961" i="3"/>
  <c r="D961" i="3" s="1"/>
  <c r="B962" i="3"/>
  <c r="D962" i="3" s="1"/>
  <c r="B963" i="3"/>
  <c r="D963" i="3" s="1"/>
  <c r="B964" i="3"/>
  <c r="D964" i="3" s="1"/>
  <c r="B965" i="3"/>
  <c r="D965" i="3" s="1"/>
  <c r="B966" i="3"/>
  <c r="D966" i="3" s="1"/>
  <c r="B967" i="3"/>
  <c r="D967" i="3" s="1"/>
  <c r="B968" i="3"/>
  <c r="D968" i="3" s="1"/>
  <c r="B969" i="3"/>
  <c r="D969" i="3" s="1"/>
  <c r="B970" i="3"/>
  <c r="D970" i="3" s="1"/>
  <c r="B971" i="3"/>
  <c r="D971" i="3" s="1"/>
  <c r="B972" i="3"/>
  <c r="D972" i="3" s="1"/>
  <c r="B973" i="3"/>
  <c r="D973" i="3" s="1"/>
  <c r="B974" i="3"/>
  <c r="D974" i="3" s="1"/>
  <c r="B975" i="3"/>
  <c r="D975" i="3" s="1"/>
  <c r="B976" i="3"/>
  <c r="D976" i="3" s="1"/>
  <c r="B977" i="3"/>
  <c r="D977" i="3" s="1"/>
  <c r="B978" i="3"/>
  <c r="D978" i="3" s="1"/>
  <c r="B979" i="3"/>
  <c r="D979" i="3" s="1"/>
  <c r="B980" i="3"/>
  <c r="D980" i="3" s="1"/>
  <c r="B981" i="3"/>
  <c r="D981" i="3" s="1"/>
  <c r="B982" i="3"/>
  <c r="D982" i="3" s="1"/>
  <c r="B983" i="3"/>
  <c r="D983" i="3" s="1"/>
  <c r="B984" i="3"/>
  <c r="D984" i="3" s="1"/>
  <c r="B985" i="3"/>
  <c r="D985" i="3" s="1"/>
  <c r="B986" i="3"/>
  <c r="D986" i="3" s="1"/>
  <c r="M986" i="3" s="1"/>
  <c r="B987" i="3"/>
  <c r="D987" i="3" s="1"/>
  <c r="M987" i="3" s="1"/>
  <c r="B988" i="3"/>
  <c r="D988" i="3" s="1"/>
  <c r="B989" i="3"/>
  <c r="D989" i="3" s="1"/>
  <c r="M989" i="3" s="1"/>
  <c r="B990" i="3"/>
  <c r="D990" i="3" s="1"/>
  <c r="B991" i="3"/>
  <c r="D991" i="3" s="1"/>
  <c r="B992" i="3"/>
  <c r="D992" i="3" s="1"/>
  <c r="B993" i="3"/>
  <c r="D993" i="3" s="1"/>
  <c r="B994" i="3"/>
  <c r="D994" i="3" s="1"/>
  <c r="B995" i="3"/>
  <c r="D995" i="3" s="1"/>
  <c r="B996" i="3"/>
  <c r="D996" i="3" s="1"/>
  <c r="B997" i="3"/>
  <c r="D997" i="3" s="1"/>
  <c r="B998" i="3"/>
  <c r="D998" i="3" s="1"/>
  <c r="B999" i="3"/>
  <c r="D999" i="3" s="1"/>
  <c r="B1000" i="3"/>
  <c r="D1000" i="3" s="1"/>
  <c r="B1001" i="3"/>
  <c r="D1001" i="3" s="1"/>
  <c r="B1002" i="3"/>
  <c r="D1002" i="3" s="1"/>
  <c r="B1003" i="3"/>
  <c r="D1003" i="3" s="1"/>
  <c r="B1004" i="3"/>
  <c r="D1004" i="3" s="1"/>
  <c r="B1005" i="3"/>
  <c r="D1005" i="3" s="1"/>
  <c r="B1006" i="3"/>
  <c r="D1006" i="3" s="1"/>
  <c r="B1007" i="3"/>
  <c r="D1007" i="3" s="1"/>
  <c r="B1008" i="3"/>
  <c r="D1008" i="3" s="1"/>
  <c r="B1009" i="3"/>
  <c r="D1009" i="3" s="1"/>
  <c r="B1010" i="3"/>
  <c r="D1010" i="3" s="1"/>
  <c r="B1011" i="3"/>
  <c r="D1011" i="3" s="1"/>
  <c r="B1012" i="3"/>
  <c r="D1012" i="3" s="1"/>
  <c r="B1013" i="3"/>
  <c r="D1013" i="3" s="1"/>
  <c r="S56" i="3"/>
  <c r="S72" i="3"/>
  <c r="S80" i="3"/>
  <c r="S96" i="3"/>
  <c r="S97" i="3"/>
  <c r="S185" i="3"/>
  <c r="S240" i="3"/>
  <c r="S264" i="3"/>
  <c r="S265" i="3"/>
  <c r="S432" i="3"/>
  <c r="S433" i="3"/>
  <c r="S480" i="3"/>
  <c r="S512" i="3"/>
  <c r="S536" i="3"/>
  <c r="S720" i="3"/>
  <c r="S721" i="3"/>
  <c r="S792" i="3"/>
  <c r="S825" i="3"/>
  <c r="D26" i="3" l="1"/>
  <c r="D23" i="3"/>
  <c r="C15" i="3"/>
  <c r="C16" i="3" s="1"/>
  <c r="A16" i="3" s="1"/>
  <c r="D25" i="3"/>
  <c r="M25" i="3" s="1"/>
  <c r="D17" i="3"/>
  <c r="N17" i="3" s="1"/>
  <c r="D22" i="3"/>
  <c r="N22" i="3" s="1"/>
  <c r="D21" i="3"/>
  <c r="N21" i="3" s="1"/>
  <c r="D18" i="3"/>
  <c r="N18" i="3" s="1"/>
  <c r="D20" i="3"/>
  <c r="N20" i="3" s="1"/>
  <c r="D24" i="3"/>
  <c r="N24" i="3" s="1"/>
  <c r="D27" i="3"/>
  <c r="D19" i="3"/>
  <c r="M458" i="3"/>
  <c r="M531" i="3"/>
  <c r="M597" i="3"/>
  <c r="N563" i="3"/>
  <c r="M267" i="3"/>
  <c r="N555" i="3"/>
  <c r="M266" i="3"/>
  <c r="M533" i="3"/>
  <c r="M322" i="3"/>
  <c r="N1009" i="3"/>
  <c r="M1009" i="3"/>
  <c r="N985" i="3"/>
  <c r="M985" i="3"/>
  <c r="N953" i="3"/>
  <c r="M953" i="3"/>
  <c r="N929" i="3"/>
  <c r="M929" i="3"/>
  <c r="N913" i="3"/>
  <c r="M913" i="3"/>
  <c r="N881" i="3"/>
  <c r="M881" i="3"/>
  <c r="N849" i="3"/>
  <c r="M849" i="3"/>
  <c r="N825" i="3"/>
  <c r="M825" i="3"/>
  <c r="N793" i="3"/>
  <c r="M793" i="3"/>
  <c r="N769" i="3"/>
  <c r="M769" i="3"/>
  <c r="N745" i="3"/>
  <c r="M745" i="3"/>
  <c r="N721" i="3"/>
  <c r="M721" i="3"/>
  <c r="N697" i="3"/>
  <c r="M697" i="3"/>
  <c r="N665" i="3"/>
  <c r="M665" i="3"/>
  <c r="N641" i="3"/>
  <c r="M641" i="3"/>
  <c r="N617" i="3"/>
  <c r="M617" i="3"/>
  <c r="N601" i="3"/>
  <c r="M601" i="3"/>
  <c r="N577" i="3"/>
  <c r="M577" i="3"/>
  <c r="N553" i="3"/>
  <c r="M553" i="3"/>
  <c r="N513" i="3"/>
  <c r="M513" i="3"/>
  <c r="N489" i="3"/>
  <c r="M489" i="3"/>
  <c r="N473" i="3"/>
  <c r="M473" i="3"/>
  <c r="N433" i="3"/>
  <c r="M433" i="3"/>
  <c r="N409" i="3"/>
  <c r="M409" i="3"/>
  <c r="N385" i="3"/>
  <c r="M385" i="3"/>
  <c r="N361" i="3"/>
  <c r="M361" i="3"/>
  <c r="N329" i="3"/>
  <c r="M329" i="3"/>
  <c r="N305" i="3"/>
  <c r="M305" i="3"/>
  <c r="N289" i="3"/>
  <c r="M289" i="3"/>
  <c r="N249" i="3"/>
  <c r="M249" i="3"/>
  <c r="N225" i="3"/>
  <c r="M225" i="3"/>
  <c r="N193" i="3"/>
  <c r="M193" i="3"/>
  <c r="N169" i="3"/>
  <c r="M169" i="3"/>
  <c r="N145" i="3"/>
  <c r="M145" i="3"/>
  <c r="N113" i="3"/>
  <c r="M113" i="3"/>
  <c r="N89" i="3"/>
  <c r="M89" i="3"/>
  <c r="N57" i="3"/>
  <c r="M57" i="3"/>
  <c r="N25" i="3"/>
  <c r="N992" i="3"/>
  <c r="M992" i="3"/>
  <c r="M968" i="3"/>
  <c r="N968" i="3"/>
  <c r="N936" i="3"/>
  <c r="M936" i="3"/>
  <c r="N912" i="3"/>
  <c r="M912" i="3"/>
  <c r="N888" i="3"/>
  <c r="M888" i="3"/>
  <c r="N856" i="3"/>
  <c r="M856" i="3"/>
  <c r="N832" i="3"/>
  <c r="M832" i="3"/>
  <c r="N808" i="3"/>
  <c r="M808" i="3"/>
  <c r="N776" i="3"/>
  <c r="M776" i="3"/>
  <c r="N752" i="3"/>
  <c r="M752" i="3"/>
  <c r="N728" i="3"/>
  <c r="M728" i="3"/>
  <c r="N696" i="3"/>
  <c r="M696" i="3"/>
  <c r="N672" i="3"/>
  <c r="M672" i="3"/>
  <c r="N648" i="3"/>
  <c r="M648" i="3"/>
  <c r="N624" i="3"/>
  <c r="M624" i="3"/>
  <c r="N608" i="3"/>
  <c r="M608" i="3"/>
  <c r="N584" i="3"/>
  <c r="M584" i="3"/>
  <c r="N544" i="3"/>
  <c r="M544" i="3"/>
  <c r="N528" i="3"/>
  <c r="M528" i="3"/>
  <c r="N504" i="3"/>
  <c r="M504" i="3"/>
  <c r="N480" i="3"/>
  <c r="M480" i="3"/>
  <c r="N448" i="3"/>
  <c r="M448" i="3"/>
  <c r="N424" i="3"/>
  <c r="M424" i="3"/>
  <c r="N392" i="3"/>
  <c r="M392" i="3"/>
  <c r="N368" i="3"/>
  <c r="M368" i="3"/>
  <c r="N344" i="3"/>
  <c r="M344" i="3"/>
  <c r="N312" i="3"/>
  <c r="M312" i="3"/>
  <c r="N288" i="3"/>
  <c r="M288" i="3"/>
  <c r="N272" i="3"/>
  <c r="M272" i="3"/>
  <c r="N240" i="3"/>
  <c r="M240" i="3"/>
  <c r="N216" i="3"/>
  <c r="M216" i="3"/>
  <c r="N200" i="3"/>
  <c r="M200" i="3"/>
  <c r="N168" i="3"/>
  <c r="M168" i="3"/>
  <c r="N144" i="3"/>
  <c r="M144" i="3"/>
  <c r="N120" i="3"/>
  <c r="M120" i="3"/>
  <c r="N96" i="3"/>
  <c r="M96" i="3"/>
  <c r="N64" i="3"/>
  <c r="M64" i="3"/>
  <c r="N40" i="3"/>
  <c r="M40" i="3"/>
  <c r="N1007" i="3"/>
  <c r="M1007" i="3"/>
  <c r="N983" i="3"/>
  <c r="M983" i="3"/>
  <c r="N959" i="3"/>
  <c r="M959" i="3"/>
  <c r="N935" i="3"/>
  <c r="M935" i="3"/>
  <c r="N903" i="3"/>
  <c r="M903" i="3"/>
  <c r="N879" i="3"/>
  <c r="M879" i="3"/>
  <c r="N855" i="3"/>
  <c r="M855" i="3"/>
  <c r="N823" i="3"/>
  <c r="M823" i="3"/>
  <c r="N799" i="3"/>
  <c r="M799" i="3"/>
  <c r="N783" i="3"/>
  <c r="M783" i="3"/>
  <c r="N759" i="3"/>
  <c r="M759" i="3"/>
  <c r="N727" i="3"/>
  <c r="M727" i="3"/>
  <c r="N703" i="3"/>
  <c r="M703" i="3"/>
  <c r="N679" i="3"/>
  <c r="M679" i="3"/>
  <c r="N647" i="3"/>
  <c r="M647" i="3"/>
  <c r="N623" i="3"/>
  <c r="M623" i="3"/>
  <c r="N591" i="3"/>
  <c r="M591" i="3"/>
  <c r="N567" i="3"/>
  <c r="M567" i="3"/>
  <c r="N535" i="3"/>
  <c r="M535" i="3"/>
  <c r="N503" i="3"/>
  <c r="M503" i="3"/>
  <c r="N471" i="3"/>
  <c r="M471" i="3"/>
  <c r="N447" i="3"/>
  <c r="M447" i="3"/>
  <c r="M423" i="3"/>
  <c r="N423" i="3"/>
  <c r="N415" i="3"/>
  <c r="M415" i="3"/>
  <c r="N399" i="3"/>
  <c r="M399" i="3"/>
  <c r="N391" i="3"/>
  <c r="M391" i="3"/>
  <c r="N383" i="3"/>
  <c r="M383" i="3"/>
  <c r="M359" i="3"/>
  <c r="N359" i="3"/>
  <c r="N351" i="3"/>
  <c r="M351" i="3"/>
  <c r="M343" i="3"/>
  <c r="N343" i="3"/>
  <c r="N335" i="3"/>
  <c r="M335" i="3"/>
  <c r="N327" i="3"/>
  <c r="M327" i="3"/>
  <c r="M319" i="3"/>
  <c r="N319" i="3"/>
  <c r="N311" i="3"/>
  <c r="M311" i="3"/>
  <c r="N303" i="3"/>
  <c r="M303" i="3"/>
  <c r="N295" i="3"/>
  <c r="M295" i="3"/>
  <c r="N287" i="3"/>
  <c r="M287" i="3"/>
  <c r="M279" i="3"/>
  <c r="N279" i="3"/>
  <c r="M271" i="3"/>
  <c r="N271" i="3"/>
  <c r="N263" i="3"/>
  <c r="M263" i="3"/>
  <c r="N255" i="3"/>
  <c r="M255" i="3"/>
  <c r="N247" i="3"/>
  <c r="M247" i="3"/>
  <c r="N239" i="3"/>
  <c r="M239" i="3"/>
  <c r="N231" i="3"/>
  <c r="M231" i="3"/>
  <c r="N223" i="3"/>
  <c r="M223" i="3"/>
  <c r="M215" i="3"/>
  <c r="N215" i="3"/>
  <c r="N207" i="3"/>
  <c r="M207" i="3"/>
  <c r="N199" i="3"/>
  <c r="M199" i="3"/>
  <c r="M191" i="3"/>
  <c r="N191" i="3"/>
  <c r="N183" i="3"/>
  <c r="M183" i="3"/>
  <c r="N175" i="3"/>
  <c r="N167" i="3"/>
  <c r="M167" i="3"/>
  <c r="N159" i="3"/>
  <c r="M159" i="3"/>
  <c r="M151" i="3"/>
  <c r="N151" i="3"/>
  <c r="M143" i="3"/>
  <c r="N143" i="3"/>
  <c r="N135" i="3"/>
  <c r="M135" i="3"/>
  <c r="N127" i="3"/>
  <c r="M127" i="3"/>
  <c r="N119" i="3"/>
  <c r="M119" i="3"/>
  <c r="N111" i="3"/>
  <c r="M111" i="3"/>
  <c r="N103" i="3"/>
  <c r="M103" i="3"/>
  <c r="N95" i="3"/>
  <c r="M95" i="3"/>
  <c r="M87" i="3"/>
  <c r="N87" i="3"/>
  <c r="N79" i="3"/>
  <c r="M79" i="3"/>
  <c r="N71" i="3"/>
  <c r="M63" i="3"/>
  <c r="N63" i="3"/>
  <c r="N55" i="3"/>
  <c r="M55" i="3"/>
  <c r="N47" i="3"/>
  <c r="M47" i="3"/>
  <c r="N39" i="3"/>
  <c r="M39" i="3"/>
  <c r="N31" i="3"/>
  <c r="M31" i="3"/>
  <c r="N23" i="3"/>
  <c r="M23" i="3"/>
  <c r="M175" i="3"/>
  <c r="N993" i="3"/>
  <c r="M993" i="3"/>
  <c r="N969" i="3"/>
  <c r="M969" i="3"/>
  <c r="N945" i="3"/>
  <c r="M945" i="3"/>
  <c r="N905" i="3"/>
  <c r="M905" i="3"/>
  <c r="N889" i="3"/>
  <c r="M889" i="3"/>
  <c r="N865" i="3"/>
  <c r="M865" i="3"/>
  <c r="N833" i="3"/>
  <c r="M833" i="3"/>
  <c r="N809" i="3"/>
  <c r="M809" i="3"/>
  <c r="N777" i="3"/>
  <c r="M777" i="3"/>
  <c r="N753" i="3"/>
  <c r="M753" i="3"/>
  <c r="N729" i="3"/>
  <c r="M729" i="3"/>
  <c r="N705" i="3"/>
  <c r="M705" i="3"/>
  <c r="N681" i="3"/>
  <c r="M681" i="3"/>
  <c r="N649" i="3"/>
  <c r="M649" i="3"/>
  <c r="N625" i="3"/>
  <c r="M625" i="3"/>
  <c r="N593" i="3"/>
  <c r="M593" i="3"/>
  <c r="N569" i="3"/>
  <c r="M569" i="3"/>
  <c r="N537" i="3"/>
  <c r="M537" i="3"/>
  <c r="N521" i="3"/>
  <c r="M521" i="3"/>
  <c r="N497" i="3"/>
  <c r="M497" i="3"/>
  <c r="N457" i="3"/>
  <c r="N441" i="3"/>
  <c r="M441" i="3"/>
  <c r="N417" i="3"/>
  <c r="M417" i="3"/>
  <c r="N393" i="3"/>
  <c r="M393" i="3"/>
  <c r="N369" i="3"/>
  <c r="N345" i="3"/>
  <c r="M345" i="3"/>
  <c r="N313" i="3"/>
  <c r="M313" i="3"/>
  <c r="N281" i="3"/>
  <c r="M281" i="3"/>
  <c r="N257" i="3"/>
  <c r="M257" i="3"/>
  <c r="N233" i="3"/>
  <c r="M233" i="3"/>
  <c r="N209" i="3"/>
  <c r="M209" i="3"/>
  <c r="N177" i="3"/>
  <c r="M177" i="3"/>
  <c r="N153" i="3"/>
  <c r="M153" i="3"/>
  <c r="N121" i="3"/>
  <c r="M121" i="3"/>
  <c r="N97" i="3"/>
  <c r="M97" i="3"/>
  <c r="N73" i="3"/>
  <c r="M73" i="3"/>
  <c r="N49" i="3"/>
  <c r="M49" i="3"/>
  <c r="N33" i="3"/>
  <c r="M33" i="3"/>
  <c r="N1000" i="3"/>
  <c r="M1000" i="3"/>
  <c r="N976" i="3"/>
  <c r="M976" i="3"/>
  <c r="N952" i="3"/>
  <c r="M952" i="3"/>
  <c r="N920" i="3"/>
  <c r="M920" i="3"/>
  <c r="N896" i="3"/>
  <c r="M896" i="3"/>
  <c r="N872" i="3"/>
  <c r="M872" i="3"/>
  <c r="N840" i="3"/>
  <c r="M840" i="3"/>
  <c r="N816" i="3"/>
  <c r="M816" i="3"/>
  <c r="N784" i="3"/>
  <c r="M784" i="3"/>
  <c r="N760" i="3"/>
  <c r="M760" i="3"/>
  <c r="N736" i="3"/>
  <c r="M736" i="3"/>
  <c r="N712" i="3"/>
  <c r="M712" i="3"/>
  <c r="N680" i="3"/>
  <c r="M680" i="3"/>
  <c r="N656" i="3"/>
  <c r="M656" i="3"/>
  <c r="N632" i="3"/>
  <c r="M632" i="3"/>
  <c r="N600" i="3"/>
  <c r="M600" i="3"/>
  <c r="N576" i="3"/>
  <c r="M576" i="3"/>
  <c r="N552" i="3"/>
  <c r="M552" i="3"/>
  <c r="N520" i="3"/>
  <c r="M520" i="3"/>
  <c r="N496" i="3"/>
  <c r="M496" i="3"/>
  <c r="N464" i="3"/>
  <c r="M464" i="3"/>
  <c r="N440" i="3"/>
  <c r="M440" i="3"/>
  <c r="N416" i="3"/>
  <c r="M416" i="3"/>
  <c r="N400" i="3"/>
  <c r="M400" i="3"/>
  <c r="N376" i="3"/>
  <c r="M376" i="3"/>
  <c r="N352" i="3"/>
  <c r="M352" i="3"/>
  <c r="N320" i="3"/>
  <c r="M320" i="3"/>
  <c r="N296" i="3"/>
  <c r="M296" i="3"/>
  <c r="N256" i="3"/>
  <c r="M256" i="3"/>
  <c r="N232" i="3"/>
  <c r="M232" i="3"/>
  <c r="N208" i="3"/>
  <c r="M208" i="3"/>
  <c r="N184" i="3"/>
  <c r="M184" i="3"/>
  <c r="N160" i="3"/>
  <c r="M160" i="3"/>
  <c r="N136" i="3"/>
  <c r="M136" i="3"/>
  <c r="N104" i="3"/>
  <c r="M104" i="3"/>
  <c r="N80" i="3"/>
  <c r="M80" i="3"/>
  <c r="N56" i="3"/>
  <c r="M56" i="3"/>
  <c r="N32" i="3"/>
  <c r="M32" i="3"/>
  <c r="M369" i="3"/>
  <c r="N999" i="3"/>
  <c r="M999" i="3"/>
  <c r="N967" i="3"/>
  <c r="M967" i="3"/>
  <c r="N943" i="3"/>
  <c r="M943" i="3"/>
  <c r="N919" i="3"/>
  <c r="M919" i="3"/>
  <c r="N887" i="3"/>
  <c r="M887" i="3"/>
  <c r="N863" i="3"/>
  <c r="M863" i="3"/>
  <c r="N839" i="3"/>
  <c r="M839" i="3"/>
  <c r="N815" i="3"/>
  <c r="M815" i="3"/>
  <c r="N791" i="3"/>
  <c r="M791" i="3"/>
  <c r="N767" i="3"/>
  <c r="M767" i="3"/>
  <c r="N743" i="3"/>
  <c r="M743" i="3"/>
  <c r="N711" i="3"/>
  <c r="M711" i="3"/>
  <c r="N695" i="3"/>
  <c r="M695" i="3"/>
  <c r="M663" i="3"/>
  <c r="N663" i="3"/>
  <c r="N615" i="3"/>
  <c r="M615" i="3"/>
  <c r="N583" i="3"/>
  <c r="M583" i="3"/>
  <c r="M551" i="3"/>
  <c r="N551" i="3"/>
  <c r="N519" i="3"/>
  <c r="M519" i="3"/>
  <c r="N487" i="3"/>
  <c r="M487" i="3"/>
  <c r="M407" i="3"/>
  <c r="N407" i="3"/>
  <c r="M990" i="3"/>
  <c r="N990" i="3"/>
  <c r="N966" i="3"/>
  <c r="M966" i="3"/>
  <c r="N942" i="3"/>
  <c r="M942" i="3"/>
  <c r="N918" i="3"/>
  <c r="M918" i="3"/>
  <c r="N902" i="3"/>
  <c r="M902" i="3"/>
  <c r="N878" i="3"/>
  <c r="M878" i="3"/>
  <c r="N854" i="3"/>
  <c r="M854" i="3"/>
  <c r="N830" i="3"/>
  <c r="M830" i="3"/>
  <c r="N806" i="3"/>
  <c r="M806" i="3"/>
  <c r="M782" i="3"/>
  <c r="N782" i="3"/>
  <c r="N758" i="3"/>
  <c r="M758" i="3"/>
  <c r="N742" i="3"/>
  <c r="M742" i="3"/>
  <c r="M718" i="3"/>
  <c r="N718" i="3"/>
  <c r="N694" i="3"/>
  <c r="M694" i="3"/>
  <c r="N678" i="3"/>
  <c r="M678" i="3"/>
  <c r="M654" i="3"/>
  <c r="N654" i="3"/>
  <c r="N630" i="3"/>
  <c r="M630" i="3"/>
  <c r="N622" i="3"/>
  <c r="M622" i="3"/>
  <c r="N614" i="3"/>
  <c r="M614" i="3"/>
  <c r="N606" i="3"/>
  <c r="M606" i="3"/>
  <c r="N582" i="3"/>
  <c r="M582" i="3"/>
  <c r="N574" i="3"/>
  <c r="M574" i="3"/>
  <c r="N566" i="3"/>
  <c r="M566" i="3"/>
  <c r="N558" i="3"/>
  <c r="M558" i="3"/>
  <c r="N550" i="3"/>
  <c r="M550" i="3"/>
  <c r="N542" i="3"/>
  <c r="M542" i="3"/>
  <c r="N534" i="3"/>
  <c r="M534" i="3"/>
  <c r="M526" i="3"/>
  <c r="N526" i="3"/>
  <c r="N518" i="3"/>
  <c r="M518" i="3"/>
  <c r="N510" i="3"/>
  <c r="M510" i="3"/>
  <c r="N502" i="3"/>
  <c r="M502" i="3"/>
  <c r="N494" i="3"/>
  <c r="M494" i="3"/>
  <c r="N486" i="3"/>
  <c r="M486" i="3"/>
  <c r="N478" i="3"/>
  <c r="M478" i="3"/>
  <c r="N470" i="3"/>
  <c r="M470" i="3"/>
  <c r="N1001" i="3"/>
  <c r="M1001" i="3"/>
  <c r="N977" i="3"/>
  <c r="M977" i="3"/>
  <c r="N961" i="3"/>
  <c r="M961" i="3"/>
  <c r="N937" i="3"/>
  <c r="M937" i="3"/>
  <c r="N921" i="3"/>
  <c r="M921" i="3"/>
  <c r="N897" i="3"/>
  <c r="M897" i="3"/>
  <c r="N873" i="3"/>
  <c r="M873" i="3"/>
  <c r="N857" i="3"/>
  <c r="M857" i="3"/>
  <c r="N841" i="3"/>
  <c r="M841" i="3"/>
  <c r="N817" i="3"/>
  <c r="M817" i="3"/>
  <c r="N801" i="3"/>
  <c r="M801" i="3"/>
  <c r="N785" i="3"/>
  <c r="M785" i="3"/>
  <c r="N761" i="3"/>
  <c r="M761" i="3"/>
  <c r="N737" i="3"/>
  <c r="M737" i="3"/>
  <c r="N713" i="3"/>
  <c r="M713" i="3"/>
  <c r="N689" i="3"/>
  <c r="M689" i="3"/>
  <c r="N673" i="3"/>
  <c r="M673" i="3"/>
  <c r="N657" i="3"/>
  <c r="M657" i="3"/>
  <c r="N633" i="3"/>
  <c r="M633" i="3"/>
  <c r="N609" i="3"/>
  <c r="M609" i="3"/>
  <c r="N585" i="3"/>
  <c r="M585" i="3"/>
  <c r="N561" i="3"/>
  <c r="M561" i="3"/>
  <c r="N545" i="3"/>
  <c r="M545" i="3"/>
  <c r="N529" i="3"/>
  <c r="M529" i="3"/>
  <c r="N505" i="3"/>
  <c r="M505" i="3"/>
  <c r="N481" i="3"/>
  <c r="M481" i="3"/>
  <c r="N465" i="3"/>
  <c r="M465" i="3"/>
  <c r="N449" i="3"/>
  <c r="M449" i="3"/>
  <c r="N425" i="3"/>
  <c r="M425" i="3"/>
  <c r="N401" i="3"/>
  <c r="M401" i="3"/>
  <c r="N377" i="3"/>
  <c r="M377" i="3"/>
  <c r="N353" i="3"/>
  <c r="M353" i="3"/>
  <c r="N337" i="3"/>
  <c r="M337" i="3"/>
  <c r="N321" i="3"/>
  <c r="M321" i="3"/>
  <c r="N297" i="3"/>
  <c r="M297" i="3"/>
  <c r="N273" i="3"/>
  <c r="M273" i="3"/>
  <c r="N265" i="3"/>
  <c r="M265" i="3"/>
  <c r="N241" i="3"/>
  <c r="M241" i="3"/>
  <c r="N217" i="3"/>
  <c r="M217" i="3"/>
  <c r="N201" i="3"/>
  <c r="M201" i="3"/>
  <c r="N185" i="3"/>
  <c r="M185" i="3"/>
  <c r="N161" i="3"/>
  <c r="M161" i="3"/>
  <c r="N137" i="3"/>
  <c r="M137" i="3"/>
  <c r="N129" i="3"/>
  <c r="M129" i="3"/>
  <c r="N105" i="3"/>
  <c r="M105" i="3"/>
  <c r="N81" i="3"/>
  <c r="M81" i="3"/>
  <c r="N65" i="3"/>
  <c r="M65" i="3"/>
  <c r="N41" i="3"/>
  <c r="M41" i="3"/>
  <c r="N1008" i="3"/>
  <c r="M1008" i="3"/>
  <c r="N984" i="3"/>
  <c r="M984" i="3"/>
  <c r="M960" i="3"/>
  <c r="N960" i="3"/>
  <c r="N944" i="3"/>
  <c r="M944" i="3"/>
  <c r="N928" i="3"/>
  <c r="M928" i="3"/>
  <c r="N904" i="3"/>
  <c r="M904" i="3"/>
  <c r="N880" i="3"/>
  <c r="M880" i="3"/>
  <c r="N864" i="3"/>
  <c r="M864" i="3"/>
  <c r="N848" i="3"/>
  <c r="M848" i="3"/>
  <c r="N824" i="3"/>
  <c r="M824" i="3"/>
  <c r="N800" i="3"/>
  <c r="M800" i="3"/>
  <c r="N792" i="3"/>
  <c r="M792" i="3"/>
  <c r="N768" i="3"/>
  <c r="M768" i="3"/>
  <c r="N744" i="3"/>
  <c r="M744" i="3"/>
  <c r="N720" i="3"/>
  <c r="M720" i="3"/>
  <c r="N704" i="3"/>
  <c r="M704" i="3"/>
  <c r="N688" i="3"/>
  <c r="M688" i="3"/>
  <c r="N664" i="3"/>
  <c r="M664" i="3"/>
  <c r="N640" i="3"/>
  <c r="M640" i="3"/>
  <c r="N616" i="3"/>
  <c r="M616" i="3"/>
  <c r="N592" i="3"/>
  <c r="M592" i="3"/>
  <c r="N568" i="3"/>
  <c r="M568" i="3"/>
  <c r="N560" i="3"/>
  <c r="M560" i="3"/>
  <c r="N536" i="3"/>
  <c r="M536" i="3"/>
  <c r="N512" i="3"/>
  <c r="M512" i="3"/>
  <c r="N488" i="3"/>
  <c r="M488" i="3"/>
  <c r="N472" i="3"/>
  <c r="M472" i="3"/>
  <c r="N456" i="3"/>
  <c r="M456" i="3"/>
  <c r="N432" i="3"/>
  <c r="M432" i="3"/>
  <c r="N408" i="3"/>
  <c r="M408" i="3"/>
  <c r="N384" i="3"/>
  <c r="M384" i="3"/>
  <c r="N360" i="3"/>
  <c r="M360" i="3"/>
  <c r="N336" i="3"/>
  <c r="M336" i="3"/>
  <c r="N328" i="3"/>
  <c r="M328" i="3"/>
  <c r="N304" i="3"/>
  <c r="M304" i="3"/>
  <c r="N280" i="3"/>
  <c r="M280" i="3"/>
  <c r="N264" i="3"/>
  <c r="M264" i="3"/>
  <c r="N248" i="3"/>
  <c r="M248" i="3"/>
  <c r="N224" i="3"/>
  <c r="M224" i="3"/>
  <c r="N192" i="3"/>
  <c r="M192" i="3"/>
  <c r="N176" i="3"/>
  <c r="M176" i="3"/>
  <c r="N152" i="3"/>
  <c r="M152" i="3"/>
  <c r="N128" i="3"/>
  <c r="M128" i="3"/>
  <c r="N112" i="3"/>
  <c r="M112" i="3"/>
  <c r="N88" i="3"/>
  <c r="M88" i="3"/>
  <c r="N72" i="3"/>
  <c r="M72" i="3"/>
  <c r="N48" i="3"/>
  <c r="M48" i="3"/>
  <c r="N991" i="3"/>
  <c r="M991" i="3"/>
  <c r="N975" i="3"/>
  <c r="M975" i="3"/>
  <c r="N951" i="3"/>
  <c r="M951" i="3"/>
  <c r="N927" i="3"/>
  <c r="M927" i="3"/>
  <c r="N911" i="3"/>
  <c r="M911" i="3"/>
  <c r="N895" i="3"/>
  <c r="M895" i="3"/>
  <c r="N871" i="3"/>
  <c r="M871" i="3"/>
  <c r="N847" i="3"/>
  <c r="M847" i="3"/>
  <c r="N831" i="3"/>
  <c r="M831" i="3"/>
  <c r="N807" i="3"/>
  <c r="M807" i="3"/>
  <c r="N775" i="3"/>
  <c r="M775" i="3"/>
  <c r="N751" i="3"/>
  <c r="M751" i="3"/>
  <c r="N735" i="3"/>
  <c r="M735" i="3"/>
  <c r="N719" i="3"/>
  <c r="M719" i="3"/>
  <c r="N687" i="3"/>
  <c r="M687" i="3"/>
  <c r="M655" i="3"/>
  <c r="N655" i="3"/>
  <c r="N631" i="3"/>
  <c r="M631" i="3"/>
  <c r="M599" i="3"/>
  <c r="N599" i="3"/>
  <c r="N559" i="3"/>
  <c r="M559" i="3"/>
  <c r="M527" i="3"/>
  <c r="N527" i="3"/>
  <c r="N495" i="3"/>
  <c r="M495" i="3"/>
  <c r="N463" i="3"/>
  <c r="M463" i="3"/>
  <c r="N439" i="3"/>
  <c r="M439" i="3"/>
  <c r="N367" i="3"/>
  <c r="M367" i="3"/>
  <c r="N998" i="3"/>
  <c r="M998" i="3"/>
  <c r="M974" i="3"/>
  <c r="N974" i="3"/>
  <c r="N958" i="3"/>
  <c r="M958" i="3"/>
  <c r="N934" i="3"/>
  <c r="M934" i="3"/>
  <c r="M910" i="3"/>
  <c r="N910" i="3"/>
  <c r="N886" i="3"/>
  <c r="M886" i="3"/>
  <c r="N870" i="3"/>
  <c r="M870" i="3"/>
  <c r="M846" i="3"/>
  <c r="N846" i="3"/>
  <c r="N822" i="3"/>
  <c r="M822" i="3"/>
  <c r="N798" i="3"/>
  <c r="M798" i="3"/>
  <c r="N774" i="3"/>
  <c r="M774" i="3"/>
  <c r="N750" i="3"/>
  <c r="M750" i="3"/>
  <c r="N726" i="3"/>
  <c r="M726" i="3"/>
  <c r="N702" i="3"/>
  <c r="M702" i="3"/>
  <c r="N670" i="3"/>
  <c r="M670" i="3"/>
  <c r="N638" i="3"/>
  <c r="M638" i="3"/>
  <c r="N598" i="3"/>
  <c r="M598" i="3"/>
  <c r="N671" i="3"/>
  <c r="M671" i="3"/>
  <c r="N639" i="3"/>
  <c r="M639" i="3"/>
  <c r="N607" i="3"/>
  <c r="M607" i="3"/>
  <c r="N575" i="3"/>
  <c r="M575" i="3"/>
  <c r="N543" i="3"/>
  <c r="M543" i="3"/>
  <c r="N511" i="3"/>
  <c r="M511" i="3"/>
  <c r="N479" i="3"/>
  <c r="M479" i="3"/>
  <c r="N455" i="3"/>
  <c r="M455" i="3"/>
  <c r="N431" i="3"/>
  <c r="M431" i="3"/>
  <c r="N375" i="3"/>
  <c r="M375" i="3"/>
  <c r="M1006" i="3"/>
  <c r="N1006" i="3"/>
  <c r="M982" i="3"/>
  <c r="N982" i="3"/>
  <c r="N950" i="3"/>
  <c r="M950" i="3"/>
  <c r="N926" i="3"/>
  <c r="N894" i="3"/>
  <c r="M894" i="3"/>
  <c r="N862" i="3"/>
  <c r="N838" i="3"/>
  <c r="M838" i="3"/>
  <c r="N814" i="3"/>
  <c r="M814" i="3"/>
  <c r="N790" i="3"/>
  <c r="M790" i="3"/>
  <c r="N766" i="3"/>
  <c r="M766" i="3"/>
  <c r="M734" i="3"/>
  <c r="N710" i="3"/>
  <c r="M710" i="3"/>
  <c r="N686" i="3"/>
  <c r="M686" i="3"/>
  <c r="N662" i="3"/>
  <c r="M662" i="3"/>
  <c r="N646" i="3"/>
  <c r="M646" i="3"/>
  <c r="M590" i="3"/>
  <c r="N590" i="3"/>
  <c r="N446" i="3"/>
  <c r="M446" i="3"/>
  <c r="N414" i="3"/>
  <c r="N390" i="3"/>
  <c r="M390" i="3"/>
  <c r="N366" i="3"/>
  <c r="M334" i="3"/>
  <c r="N334" i="3"/>
  <c r="N310" i="3"/>
  <c r="M310" i="3"/>
  <c r="N286" i="3"/>
  <c r="M286" i="3"/>
  <c r="N262" i="3"/>
  <c r="M262" i="3"/>
  <c r="M246" i="3"/>
  <c r="N246" i="3"/>
  <c r="N214" i="3"/>
  <c r="M190" i="3"/>
  <c r="N166" i="3"/>
  <c r="M166" i="3"/>
  <c r="M142" i="3"/>
  <c r="N142" i="3"/>
  <c r="M118" i="3"/>
  <c r="N118" i="3"/>
  <c r="N94" i="3"/>
  <c r="M94" i="3"/>
  <c r="N86" i="3"/>
  <c r="M86" i="3"/>
  <c r="M78" i="3"/>
  <c r="N78" i="3"/>
  <c r="N70" i="3"/>
  <c r="M70" i="3"/>
  <c r="N46" i="3"/>
  <c r="M46" i="3"/>
  <c r="N38" i="3"/>
  <c r="M38" i="3"/>
  <c r="N30" i="3"/>
  <c r="M30" i="3"/>
  <c r="N1013" i="3"/>
  <c r="N989" i="3"/>
  <c r="M949" i="3"/>
  <c r="N925" i="3"/>
  <c r="N893" i="3"/>
  <c r="M893" i="3"/>
  <c r="M869" i="3"/>
  <c r="N869" i="3"/>
  <c r="N853" i="3"/>
  <c r="M853" i="3"/>
  <c r="N829" i="3"/>
  <c r="M829" i="3"/>
  <c r="N797" i="3"/>
  <c r="M773" i="3"/>
  <c r="N773" i="3"/>
  <c r="N749" i="3"/>
  <c r="M749" i="3"/>
  <c r="M717" i="3"/>
  <c r="N693" i="3"/>
  <c r="M693" i="3"/>
  <c r="N669" i="3"/>
  <c r="M669" i="3"/>
  <c r="N645" i="3"/>
  <c r="M645" i="3"/>
  <c r="N573" i="3"/>
  <c r="M573" i="3"/>
  <c r="N509" i="3"/>
  <c r="M509" i="3"/>
  <c r="M485" i="3"/>
  <c r="N485" i="3"/>
  <c r="N461" i="3"/>
  <c r="M461" i="3"/>
  <c r="N429" i="3"/>
  <c r="M429" i="3"/>
  <c r="N413" i="3"/>
  <c r="N381" i="3"/>
  <c r="M381" i="3"/>
  <c r="M357" i="3"/>
  <c r="N333" i="3"/>
  <c r="M333" i="3"/>
  <c r="M309" i="3"/>
  <c r="N309" i="3"/>
  <c r="N285" i="3"/>
  <c r="M285" i="3"/>
  <c r="N261" i="3"/>
  <c r="M261" i="3"/>
  <c r="N237" i="3"/>
  <c r="M237" i="3"/>
  <c r="M221" i="3"/>
  <c r="N221" i="3"/>
  <c r="N197" i="3"/>
  <c r="M197" i="3"/>
  <c r="M181" i="3"/>
  <c r="N181" i="3"/>
  <c r="N157" i="3"/>
  <c r="M157" i="3"/>
  <c r="N133" i="3"/>
  <c r="M133" i="3"/>
  <c r="N101" i="3"/>
  <c r="M101" i="3"/>
  <c r="N77" i="3"/>
  <c r="M77" i="3"/>
  <c r="M53" i="3"/>
  <c r="N53" i="3"/>
  <c r="N37" i="3"/>
  <c r="M37" i="3"/>
  <c r="N1012" i="3"/>
  <c r="M1012" i="3"/>
  <c r="M1004" i="3"/>
  <c r="N996" i="3"/>
  <c r="M996" i="3"/>
  <c r="N988" i="3"/>
  <c r="M988" i="3"/>
  <c r="N980" i="3"/>
  <c r="M980" i="3"/>
  <c r="N972" i="3"/>
  <c r="M972" i="3"/>
  <c r="N964" i="3"/>
  <c r="M964" i="3"/>
  <c r="N956" i="3"/>
  <c r="M956" i="3"/>
  <c r="N948" i="3"/>
  <c r="M948" i="3"/>
  <c r="N940" i="3"/>
  <c r="M940" i="3"/>
  <c r="N932" i="3"/>
  <c r="M932" i="3"/>
  <c r="N924" i="3"/>
  <c r="N916" i="3"/>
  <c r="M916" i="3"/>
  <c r="M908" i="3"/>
  <c r="N908" i="3"/>
  <c r="N900" i="3"/>
  <c r="M900" i="3"/>
  <c r="M892" i="3"/>
  <c r="N892" i="3"/>
  <c r="N884" i="3"/>
  <c r="M884" i="3"/>
  <c r="N876" i="3"/>
  <c r="M876" i="3"/>
  <c r="N868" i="3"/>
  <c r="M868" i="3"/>
  <c r="N860" i="3"/>
  <c r="M860" i="3"/>
  <c r="N852" i="3"/>
  <c r="M852" i="3"/>
  <c r="N844" i="3"/>
  <c r="M844" i="3"/>
  <c r="N836" i="3"/>
  <c r="M836" i="3"/>
  <c r="M828" i="3"/>
  <c r="N820" i="3"/>
  <c r="M820" i="3"/>
  <c r="N812" i="3"/>
  <c r="M812" i="3"/>
  <c r="N804" i="3"/>
  <c r="M804" i="3"/>
  <c r="N796" i="3"/>
  <c r="M796" i="3"/>
  <c r="N788" i="3"/>
  <c r="M788" i="3"/>
  <c r="N780" i="3"/>
  <c r="M780" i="3"/>
  <c r="N772" i="3"/>
  <c r="M772" i="3"/>
  <c r="M764" i="3"/>
  <c r="N764" i="3"/>
  <c r="N756" i="3"/>
  <c r="M756" i="3"/>
  <c r="N748" i="3"/>
  <c r="M748" i="3"/>
  <c r="N740" i="3"/>
  <c r="M740" i="3"/>
  <c r="N732" i="3"/>
  <c r="N454" i="3"/>
  <c r="M454" i="3"/>
  <c r="N430" i="3"/>
  <c r="M430" i="3"/>
  <c r="N398" i="3"/>
  <c r="M398" i="3"/>
  <c r="N374" i="3"/>
  <c r="M374" i="3"/>
  <c r="N350" i="3"/>
  <c r="M350" i="3"/>
  <c r="N326" i="3"/>
  <c r="M326" i="3"/>
  <c r="M294" i="3"/>
  <c r="N294" i="3"/>
  <c r="M270" i="3"/>
  <c r="N270" i="3"/>
  <c r="N230" i="3"/>
  <c r="M230" i="3"/>
  <c r="M206" i="3"/>
  <c r="N206" i="3"/>
  <c r="N182" i="3"/>
  <c r="M182" i="3"/>
  <c r="N158" i="3"/>
  <c r="M158" i="3"/>
  <c r="N134" i="3"/>
  <c r="M134" i="3"/>
  <c r="N102" i="3"/>
  <c r="M102" i="3"/>
  <c r="N54" i="3"/>
  <c r="M54" i="3"/>
  <c r="N1005" i="3"/>
  <c r="M1005" i="3"/>
  <c r="N981" i="3"/>
  <c r="M981" i="3"/>
  <c r="N957" i="3"/>
  <c r="M957" i="3"/>
  <c r="N933" i="3"/>
  <c r="M933" i="3"/>
  <c r="N909" i="3"/>
  <c r="M909" i="3"/>
  <c r="N877" i="3"/>
  <c r="M877" i="3"/>
  <c r="M845" i="3"/>
  <c r="N813" i="3"/>
  <c r="M813" i="3"/>
  <c r="N789" i="3"/>
  <c r="M789" i="3"/>
  <c r="N765" i="3"/>
  <c r="M765" i="3"/>
  <c r="M733" i="3"/>
  <c r="M709" i="3"/>
  <c r="N709" i="3"/>
  <c r="N685" i="3"/>
  <c r="M685" i="3"/>
  <c r="N653" i="3"/>
  <c r="M653" i="3"/>
  <c r="M629" i="3"/>
  <c r="N629" i="3"/>
  <c r="N613" i="3"/>
  <c r="M613" i="3"/>
  <c r="N581" i="3"/>
  <c r="M581" i="3"/>
  <c r="N557" i="3"/>
  <c r="M557" i="3"/>
  <c r="N541" i="3"/>
  <c r="M541" i="3"/>
  <c r="N469" i="3"/>
  <c r="M469" i="3"/>
  <c r="N437" i="3"/>
  <c r="M437" i="3"/>
  <c r="N405" i="3"/>
  <c r="M405" i="3"/>
  <c r="N373" i="3"/>
  <c r="M373" i="3"/>
  <c r="M349" i="3"/>
  <c r="N349" i="3"/>
  <c r="N325" i="3"/>
  <c r="M325" i="3"/>
  <c r="N301" i="3"/>
  <c r="M301" i="3"/>
  <c r="N269" i="3"/>
  <c r="M245" i="3"/>
  <c r="N245" i="3"/>
  <c r="N229" i="3"/>
  <c r="M229" i="3"/>
  <c r="N205" i="3"/>
  <c r="M205" i="3"/>
  <c r="N173" i="3"/>
  <c r="M173" i="3"/>
  <c r="N149" i="3"/>
  <c r="M149" i="3"/>
  <c r="M117" i="3"/>
  <c r="N117" i="3"/>
  <c r="N93" i="3"/>
  <c r="M93" i="3"/>
  <c r="N61" i="3"/>
  <c r="M61" i="3"/>
  <c r="N1011" i="3"/>
  <c r="M1011" i="3"/>
  <c r="N1003" i="3"/>
  <c r="M1003" i="3"/>
  <c r="N995" i="3"/>
  <c r="M995" i="3"/>
  <c r="N987" i="3"/>
  <c r="N979" i="3"/>
  <c r="M979" i="3"/>
  <c r="N971" i="3"/>
  <c r="M971" i="3"/>
  <c r="N963" i="3"/>
  <c r="M963" i="3"/>
  <c r="M947" i="3"/>
  <c r="N939" i="3"/>
  <c r="M939" i="3"/>
  <c r="M931" i="3"/>
  <c r="N931" i="3"/>
  <c r="N923" i="3"/>
  <c r="N915" i="3"/>
  <c r="M915" i="3"/>
  <c r="M907" i="3"/>
  <c r="N907" i="3"/>
  <c r="N899" i="3"/>
  <c r="M899" i="3"/>
  <c r="N891" i="3"/>
  <c r="M883" i="3"/>
  <c r="N883" i="3"/>
  <c r="N875" i="3"/>
  <c r="M875" i="3"/>
  <c r="M867" i="3"/>
  <c r="N867" i="3"/>
  <c r="N859" i="3"/>
  <c r="N851" i="3"/>
  <c r="M851" i="3"/>
  <c r="M843" i="3"/>
  <c r="N835" i="3"/>
  <c r="M835" i="3"/>
  <c r="M819" i="3"/>
  <c r="N819" i="3"/>
  <c r="N811" i="3"/>
  <c r="M811" i="3"/>
  <c r="N803" i="3"/>
  <c r="M803" i="3"/>
  <c r="N795" i="3"/>
  <c r="N787" i="3"/>
  <c r="M787" i="3"/>
  <c r="N779" i="3"/>
  <c r="M779" i="3"/>
  <c r="N771" i="3"/>
  <c r="M771" i="3"/>
  <c r="N763" i="3"/>
  <c r="M755" i="3"/>
  <c r="N755" i="3"/>
  <c r="N747" i="3"/>
  <c r="M747" i="3"/>
  <c r="M739" i="3"/>
  <c r="N739" i="3"/>
  <c r="N731" i="3"/>
  <c r="N723" i="3"/>
  <c r="M723" i="3"/>
  <c r="M715" i="3"/>
  <c r="N707" i="3"/>
  <c r="M707" i="3"/>
  <c r="N699" i="3"/>
  <c r="M691" i="3"/>
  <c r="N691" i="3"/>
  <c r="M683" i="3"/>
  <c r="N683" i="3"/>
  <c r="N675" i="3"/>
  <c r="M675" i="3"/>
  <c r="N667" i="3"/>
  <c r="N659" i="3"/>
  <c r="M659" i="3"/>
  <c r="N651" i="3"/>
  <c r="M651" i="3"/>
  <c r="N643" i="3"/>
  <c r="M643" i="3"/>
  <c r="N635" i="3"/>
  <c r="M635" i="3"/>
  <c r="M627" i="3"/>
  <c r="N627" i="3"/>
  <c r="N619" i="3"/>
  <c r="M619" i="3"/>
  <c r="N611" i="3"/>
  <c r="M611" i="3"/>
  <c r="M891" i="3"/>
  <c r="M827" i="3"/>
  <c r="M763" i="3"/>
  <c r="M493" i="3"/>
  <c r="M414" i="3"/>
  <c r="N843" i="3"/>
  <c r="M462" i="3"/>
  <c r="N462" i="3"/>
  <c r="N438" i="3"/>
  <c r="M438" i="3"/>
  <c r="N422" i="3"/>
  <c r="M422" i="3"/>
  <c r="N406" i="3"/>
  <c r="M406" i="3"/>
  <c r="M382" i="3"/>
  <c r="N358" i="3"/>
  <c r="M358" i="3"/>
  <c r="N342" i="3"/>
  <c r="M342" i="3"/>
  <c r="M318" i="3"/>
  <c r="N318" i="3"/>
  <c r="N302" i="3"/>
  <c r="M302" i="3"/>
  <c r="N278" i="3"/>
  <c r="M278" i="3"/>
  <c r="M254" i="3"/>
  <c r="N254" i="3"/>
  <c r="N238" i="3"/>
  <c r="M238" i="3"/>
  <c r="N222" i="3"/>
  <c r="N198" i="3"/>
  <c r="M198" i="3"/>
  <c r="N174" i="3"/>
  <c r="N150" i="3"/>
  <c r="M150" i="3"/>
  <c r="N126" i="3"/>
  <c r="M126" i="3"/>
  <c r="N110" i="3"/>
  <c r="M110" i="3"/>
  <c r="N62" i="3"/>
  <c r="N997" i="3"/>
  <c r="M997" i="3"/>
  <c r="N973" i="3"/>
  <c r="M973" i="3"/>
  <c r="M965" i="3"/>
  <c r="N965" i="3"/>
  <c r="N941" i="3"/>
  <c r="M941" i="3"/>
  <c r="N917" i="3"/>
  <c r="M917" i="3"/>
  <c r="M901" i="3"/>
  <c r="N901" i="3"/>
  <c r="N885" i="3"/>
  <c r="M885" i="3"/>
  <c r="N861" i="3"/>
  <c r="M837" i="3"/>
  <c r="N837" i="3"/>
  <c r="M821" i="3"/>
  <c r="N821" i="3"/>
  <c r="N805" i="3"/>
  <c r="M805" i="3"/>
  <c r="M781" i="3"/>
  <c r="N781" i="3"/>
  <c r="N757" i="3"/>
  <c r="M757" i="3"/>
  <c r="N741" i="3"/>
  <c r="M741" i="3"/>
  <c r="N725" i="3"/>
  <c r="M725" i="3"/>
  <c r="N701" i="3"/>
  <c r="M701" i="3"/>
  <c r="N677" i="3"/>
  <c r="M677" i="3"/>
  <c r="N661" i="3"/>
  <c r="M661" i="3"/>
  <c r="N637" i="3"/>
  <c r="M637" i="3"/>
  <c r="N621" i="3"/>
  <c r="M621" i="3"/>
  <c r="N605" i="3"/>
  <c r="M605" i="3"/>
  <c r="N589" i="3"/>
  <c r="M589" i="3"/>
  <c r="M565" i="3"/>
  <c r="N549" i="3"/>
  <c r="M549" i="3"/>
  <c r="N525" i="3"/>
  <c r="M525" i="3"/>
  <c r="N517" i="3"/>
  <c r="M517" i="3"/>
  <c r="N501" i="3"/>
  <c r="M501" i="3"/>
  <c r="N477" i="3"/>
  <c r="M477" i="3"/>
  <c r="N453" i="3"/>
  <c r="M453" i="3"/>
  <c r="N445" i="3"/>
  <c r="M445" i="3"/>
  <c r="M421" i="3"/>
  <c r="N421" i="3"/>
  <c r="N397" i="3"/>
  <c r="M397" i="3"/>
  <c r="N389" i="3"/>
  <c r="M389" i="3"/>
  <c r="N365" i="3"/>
  <c r="M365" i="3"/>
  <c r="N341" i="3"/>
  <c r="M341" i="3"/>
  <c r="N317" i="3"/>
  <c r="M317" i="3"/>
  <c r="N293" i="3"/>
  <c r="M293" i="3"/>
  <c r="N277" i="3"/>
  <c r="M277" i="3"/>
  <c r="N253" i="3"/>
  <c r="M253" i="3"/>
  <c r="N189" i="3"/>
  <c r="M189" i="3"/>
  <c r="N165" i="3"/>
  <c r="N141" i="3"/>
  <c r="M141" i="3"/>
  <c r="N125" i="3"/>
  <c r="M125" i="3"/>
  <c r="N109" i="3"/>
  <c r="M109" i="3"/>
  <c r="N85" i="3"/>
  <c r="M85" i="3"/>
  <c r="N69" i="3"/>
  <c r="N45" i="3"/>
  <c r="M45" i="3"/>
  <c r="N29" i="3"/>
  <c r="M29" i="3"/>
  <c r="N357" i="3"/>
  <c r="N1010" i="3"/>
  <c r="M1010" i="3"/>
  <c r="N1002" i="3"/>
  <c r="M1002" i="3"/>
  <c r="N994" i="3"/>
  <c r="M994" i="3"/>
  <c r="N986" i="3"/>
  <c r="N978" i="3"/>
  <c r="M978" i="3"/>
  <c r="N970" i="3"/>
  <c r="M970" i="3"/>
  <c r="N962" i="3"/>
  <c r="M962" i="3"/>
  <c r="M954" i="3"/>
  <c r="N946" i="3"/>
  <c r="M946" i="3"/>
  <c r="N938" i="3"/>
  <c r="M938" i="3"/>
  <c r="N930" i="3"/>
  <c r="M930" i="3"/>
  <c r="N922" i="3"/>
  <c r="M922" i="3"/>
  <c r="N914" i="3"/>
  <c r="M914" i="3"/>
  <c r="N906" i="3"/>
  <c r="M906" i="3"/>
  <c r="N898" i="3"/>
  <c r="M898" i="3"/>
  <c r="N890" i="3"/>
  <c r="N882" i="3"/>
  <c r="M882" i="3"/>
  <c r="N874" i="3"/>
  <c r="M874" i="3"/>
  <c r="N866" i="3"/>
  <c r="M866" i="3"/>
  <c r="N858" i="3"/>
  <c r="M858" i="3"/>
  <c r="N850" i="3"/>
  <c r="M850" i="3"/>
  <c r="N842" i="3"/>
  <c r="M842" i="3"/>
  <c r="N834" i="3"/>
  <c r="M834" i="3"/>
  <c r="N826" i="3"/>
  <c r="M955" i="3"/>
  <c r="M890" i="3"/>
  <c r="M826" i="3"/>
  <c r="M413" i="3"/>
  <c r="M214" i="3"/>
  <c r="N828" i="3"/>
  <c r="N190" i="3"/>
  <c r="M1013" i="3"/>
  <c r="M213" i="3"/>
  <c r="N1004" i="3"/>
  <c r="N827" i="3"/>
  <c r="N724" i="3"/>
  <c r="M724" i="3"/>
  <c r="N716" i="3"/>
  <c r="N708" i="3"/>
  <c r="M700" i="3"/>
  <c r="N700" i="3"/>
  <c r="N692" i="3"/>
  <c r="M692" i="3"/>
  <c r="N684" i="3"/>
  <c r="N676" i="3"/>
  <c r="M676" i="3"/>
  <c r="N668" i="3"/>
  <c r="N660" i="3"/>
  <c r="N652" i="3"/>
  <c r="M652" i="3"/>
  <c r="N644" i="3"/>
  <c r="N636" i="3"/>
  <c r="M636" i="3"/>
  <c r="M628" i="3"/>
  <c r="N628" i="3"/>
  <c r="N620" i="3"/>
  <c r="N612" i="3"/>
  <c r="N604" i="3"/>
  <c r="M604" i="3"/>
  <c r="N596" i="3"/>
  <c r="M588" i="3"/>
  <c r="N588" i="3"/>
  <c r="N580" i="3"/>
  <c r="N572" i="3"/>
  <c r="M572" i="3"/>
  <c r="N564" i="3"/>
  <c r="M564" i="3"/>
  <c r="N556" i="3"/>
  <c r="M556" i="3"/>
  <c r="N548" i="3"/>
  <c r="N540" i="3"/>
  <c r="M540" i="3"/>
  <c r="N532" i="3"/>
  <c r="N524" i="3"/>
  <c r="M524" i="3"/>
  <c r="N516" i="3"/>
  <c r="M516" i="3"/>
  <c r="N508" i="3"/>
  <c r="M508" i="3"/>
  <c r="M500" i="3"/>
  <c r="N500" i="3"/>
  <c r="N492" i="3"/>
  <c r="M492" i="3"/>
  <c r="N484" i="3"/>
  <c r="M484" i="3"/>
  <c r="N476" i="3"/>
  <c r="N468" i="3"/>
  <c r="M468" i="3"/>
  <c r="M460" i="3"/>
  <c r="N452" i="3"/>
  <c r="M452" i="3"/>
  <c r="N444" i="3"/>
  <c r="M444" i="3"/>
  <c r="N436" i="3"/>
  <c r="M436" i="3"/>
  <c r="N428" i="3"/>
  <c r="M428" i="3"/>
  <c r="N420" i="3"/>
  <c r="M420" i="3"/>
  <c r="N412" i="3"/>
  <c r="N404" i="3"/>
  <c r="M404" i="3"/>
  <c r="M396" i="3"/>
  <c r="N388" i="3"/>
  <c r="M388" i="3"/>
  <c r="N380" i="3"/>
  <c r="M380" i="3"/>
  <c r="N372" i="3"/>
  <c r="M372" i="3"/>
  <c r="N364" i="3"/>
  <c r="M364" i="3"/>
  <c r="N356" i="3"/>
  <c r="M356" i="3"/>
  <c r="M348" i="3"/>
  <c r="N348" i="3"/>
  <c r="N340" i="3"/>
  <c r="N332" i="3"/>
  <c r="M332" i="3"/>
  <c r="N324" i="3"/>
  <c r="M324" i="3"/>
  <c r="N316" i="3"/>
  <c r="M316" i="3"/>
  <c r="N308" i="3"/>
  <c r="M308" i="3"/>
  <c r="N300" i="3"/>
  <c r="M300" i="3"/>
  <c r="N292" i="3"/>
  <c r="M292" i="3"/>
  <c r="M284" i="3"/>
  <c r="N276" i="3"/>
  <c r="M276" i="3"/>
  <c r="N268" i="3"/>
  <c r="N260" i="3"/>
  <c r="M260" i="3"/>
  <c r="N252" i="3"/>
  <c r="M252" i="3"/>
  <c r="M244" i="3"/>
  <c r="N244" i="3"/>
  <c r="N236" i="3"/>
  <c r="M236" i="3"/>
  <c r="N228" i="3"/>
  <c r="M228" i="3"/>
  <c r="N220" i="3"/>
  <c r="N212" i="3"/>
  <c r="M212" i="3"/>
  <c r="N204" i="3"/>
  <c r="M204" i="3"/>
  <c r="N196" i="3"/>
  <c r="N188" i="3"/>
  <c r="M188" i="3"/>
  <c r="N180" i="3"/>
  <c r="M180" i="3"/>
  <c r="N172" i="3"/>
  <c r="M172" i="3"/>
  <c r="N164" i="3"/>
  <c r="M164" i="3"/>
  <c r="M156" i="3"/>
  <c r="N156" i="3"/>
  <c r="N148" i="3"/>
  <c r="M148" i="3"/>
  <c r="N140" i="3"/>
  <c r="N132" i="3"/>
  <c r="M132" i="3"/>
  <c r="N124" i="3"/>
  <c r="M124" i="3"/>
  <c r="M116" i="3"/>
  <c r="N116" i="3"/>
  <c r="N108" i="3"/>
  <c r="M108" i="3"/>
  <c r="N100" i="3"/>
  <c r="M100" i="3"/>
  <c r="N92" i="3"/>
  <c r="M92" i="3"/>
  <c r="N84" i="3"/>
  <c r="M84" i="3"/>
  <c r="M76" i="3"/>
  <c r="N76" i="3"/>
  <c r="N68" i="3"/>
  <c r="M68" i="3"/>
  <c r="N60" i="3"/>
  <c r="M60" i="3"/>
  <c r="N52" i="3"/>
  <c r="M52" i="3"/>
  <c r="N44" i="3"/>
  <c r="M44" i="3"/>
  <c r="N36" i="3"/>
  <c r="M36" i="3"/>
  <c r="N28" i="3"/>
  <c r="M28" i="3"/>
  <c r="M716" i="3"/>
  <c r="M684" i="3"/>
  <c r="M620" i="3"/>
  <c r="M586" i="3"/>
  <c r="M476" i="3"/>
  <c r="M395" i="3"/>
  <c r="M196" i="3"/>
  <c r="N603" i="3"/>
  <c r="N595" i="3"/>
  <c r="M595" i="3"/>
  <c r="N587" i="3"/>
  <c r="M587" i="3"/>
  <c r="N579" i="3"/>
  <c r="M579" i="3"/>
  <c r="N571" i="3"/>
  <c r="M571" i="3"/>
  <c r="N547" i="3"/>
  <c r="M547" i="3"/>
  <c r="N539" i="3"/>
  <c r="M539" i="3"/>
  <c r="N523" i="3"/>
  <c r="M523" i="3"/>
  <c r="N515" i="3"/>
  <c r="N507" i="3"/>
  <c r="M507" i="3"/>
  <c r="M499" i="3"/>
  <c r="N499" i="3"/>
  <c r="N491" i="3"/>
  <c r="M491" i="3"/>
  <c r="N483" i="3"/>
  <c r="M483" i="3"/>
  <c r="N475" i="3"/>
  <c r="N467" i="3"/>
  <c r="M467" i="3"/>
  <c r="N459" i="3"/>
  <c r="M459" i="3"/>
  <c r="N443" i="3"/>
  <c r="M443" i="3"/>
  <c r="N435" i="3"/>
  <c r="M435" i="3"/>
  <c r="M427" i="3"/>
  <c r="N427" i="3"/>
  <c r="N419" i="3"/>
  <c r="M419" i="3"/>
  <c r="N411" i="3"/>
  <c r="M411" i="3"/>
  <c r="N403" i="3"/>
  <c r="M403" i="3"/>
  <c r="N387" i="3"/>
  <c r="N379" i="3"/>
  <c r="M379" i="3"/>
  <c r="N371" i="3"/>
  <c r="M371" i="3"/>
  <c r="N363" i="3"/>
  <c r="M363" i="3"/>
  <c r="N355" i="3"/>
  <c r="M355" i="3"/>
  <c r="N347" i="3"/>
  <c r="M347" i="3"/>
  <c r="N331" i="3"/>
  <c r="M331" i="3"/>
  <c r="M323" i="3"/>
  <c r="N323" i="3"/>
  <c r="N315" i="3"/>
  <c r="M315" i="3"/>
  <c r="M307" i="3"/>
  <c r="N307" i="3"/>
  <c r="N299" i="3"/>
  <c r="M299" i="3"/>
  <c r="N291" i="3"/>
  <c r="M291" i="3"/>
  <c r="N283" i="3"/>
  <c r="M283" i="3"/>
  <c r="N275" i="3"/>
  <c r="M275" i="3"/>
  <c r="N259" i="3"/>
  <c r="M259" i="3"/>
  <c r="N251" i="3"/>
  <c r="M251" i="3"/>
  <c r="M243" i="3"/>
  <c r="N243" i="3"/>
  <c r="N235" i="3"/>
  <c r="M235" i="3"/>
  <c r="N227" i="3"/>
  <c r="M227" i="3"/>
  <c r="M219" i="3"/>
  <c r="N211" i="3"/>
  <c r="M211" i="3"/>
  <c r="N203" i="3"/>
  <c r="M203" i="3"/>
  <c r="N195" i="3"/>
  <c r="N187" i="3"/>
  <c r="M187" i="3"/>
  <c r="M179" i="3"/>
  <c r="M171" i="3"/>
  <c r="N171" i="3"/>
  <c r="N163" i="3"/>
  <c r="M163" i="3"/>
  <c r="N155" i="3"/>
  <c r="M155" i="3"/>
  <c r="N139" i="3"/>
  <c r="M139" i="3"/>
  <c r="N131" i="3"/>
  <c r="M131" i="3"/>
  <c r="N123" i="3"/>
  <c r="N107" i="3"/>
  <c r="M107" i="3"/>
  <c r="N99" i="3"/>
  <c r="M99" i="3"/>
  <c r="N83" i="3"/>
  <c r="M83" i="3"/>
  <c r="N75" i="3"/>
  <c r="M75" i="3"/>
  <c r="N67" i="3"/>
  <c r="M67" i="3"/>
  <c r="N59" i="3"/>
  <c r="M59" i="3"/>
  <c r="N51" i="3"/>
  <c r="M51" i="3"/>
  <c r="M43" i="3"/>
  <c r="N43" i="3"/>
  <c r="N35" i="3"/>
  <c r="M35" i="3"/>
  <c r="N27" i="3"/>
  <c r="M27" i="3"/>
  <c r="N19" i="3"/>
  <c r="M19" i="3"/>
  <c r="M514" i="3"/>
  <c r="M475" i="3"/>
  <c r="M394" i="3"/>
  <c r="M195" i="3"/>
  <c r="M147" i="3"/>
  <c r="N115" i="3"/>
  <c r="N818" i="3"/>
  <c r="M818" i="3"/>
  <c r="N810" i="3"/>
  <c r="M810" i="3"/>
  <c r="N802" i="3"/>
  <c r="M802" i="3"/>
  <c r="N794" i="3"/>
  <c r="N786" i="3"/>
  <c r="M786" i="3"/>
  <c r="N778" i="3"/>
  <c r="N770" i="3"/>
  <c r="M770" i="3"/>
  <c r="N762" i="3"/>
  <c r="M762" i="3"/>
  <c r="N754" i="3"/>
  <c r="M754" i="3"/>
  <c r="N746" i="3"/>
  <c r="M746" i="3"/>
  <c r="N738" i="3"/>
  <c r="M738" i="3"/>
  <c r="N730" i="3"/>
  <c r="N722" i="3"/>
  <c r="M722" i="3"/>
  <c r="N714" i="3"/>
  <c r="M714" i="3"/>
  <c r="N706" i="3"/>
  <c r="M706" i="3"/>
  <c r="N698" i="3"/>
  <c r="M698" i="3"/>
  <c r="N690" i="3"/>
  <c r="M690" i="3"/>
  <c r="N682" i="3"/>
  <c r="M682" i="3"/>
  <c r="N674" i="3"/>
  <c r="M674" i="3"/>
  <c r="N666" i="3"/>
  <c r="M666" i="3"/>
  <c r="N658" i="3"/>
  <c r="M658" i="3"/>
  <c r="N650" i="3"/>
  <c r="M650" i="3"/>
  <c r="N642" i="3"/>
  <c r="M642" i="3"/>
  <c r="N634" i="3"/>
  <c r="N626" i="3"/>
  <c r="M626" i="3"/>
  <c r="N618" i="3"/>
  <c r="M618" i="3"/>
  <c r="N610" i="3"/>
  <c r="M610" i="3"/>
  <c r="N602" i="3"/>
  <c r="M602" i="3"/>
  <c r="N594" i="3"/>
  <c r="M594" i="3"/>
  <c r="N578" i="3"/>
  <c r="M578" i="3"/>
  <c r="N570" i="3"/>
  <c r="N562" i="3"/>
  <c r="N554" i="3"/>
  <c r="M554" i="3"/>
  <c r="N546" i="3"/>
  <c r="M546" i="3"/>
  <c r="N538" i="3"/>
  <c r="M538" i="3"/>
  <c r="N530" i="3"/>
  <c r="N522" i="3"/>
  <c r="M522" i="3"/>
  <c r="N506" i="3"/>
  <c r="N498" i="3"/>
  <c r="M498" i="3"/>
  <c r="N490" i="3"/>
  <c r="M490" i="3"/>
  <c r="N482" i="3"/>
  <c r="M482" i="3"/>
  <c r="N474" i="3"/>
  <c r="M474" i="3"/>
  <c r="N466" i="3"/>
  <c r="M466" i="3"/>
  <c r="N450" i="3"/>
  <c r="M450" i="3"/>
  <c r="N442" i="3"/>
  <c r="M442" i="3"/>
  <c r="N434" i="3"/>
  <c r="M434" i="3"/>
  <c r="N426" i="3"/>
  <c r="M426" i="3"/>
  <c r="N418" i="3"/>
  <c r="M418" i="3"/>
  <c r="N410" i="3"/>
  <c r="M410" i="3"/>
  <c r="N402" i="3"/>
  <c r="M402" i="3"/>
  <c r="N386" i="3"/>
  <c r="M386" i="3"/>
  <c r="N378" i="3"/>
  <c r="M378" i="3"/>
  <c r="N370" i="3"/>
  <c r="M370" i="3"/>
  <c r="N362" i="3"/>
  <c r="M362" i="3"/>
  <c r="N354" i="3"/>
  <c r="M354" i="3"/>
  <c r="N346" i="3"/>
  <c r="M346" i="3"/>
  <c r="N338" i="3"/>
  <c r="M338" i="3"/>
  <c r="N330" i="3"/>
  <c r="M330" i="3"/>
  <c r="N314" i="3"/>
  <c r="N306" i="3"/>
  <c r="M306" i="3"/>
  <c r="N298" i="3"/>
  <c r="M298" i="3"/>
  <c r="N290" i="3"/>
  <c r="M290" i="3"/>
  <c r="N282" i="3"/>
  <c r="M282" i="3"/>
  <c r="N274" i="3"/>
  <c r="M274" i="3"/>
  <c r="N258" i="3"/>
  <c r="M258" i="3"/>
  <c r="N250" i="3"/>
  <c r="M250" i="3"/>
  <c r="N242" i="3"/>
  <c r="M242" i="3"/>
  <c r="N234" i="3"/>
  <c r="M234" i="3"/>
  <c r="N226" i="3"/>
  <c r="M226" i="3"/>
  <c r="N218" i="3"/>
  <c r="M218" i="3"/>
  <c r="N210" i="3"/>
  <c r="M210" i="3"/>
  <c r="N202" i="3"/>
  <c r="M202" i="3"/>
  <c r="N194" i="3"/>
  <c r="N186" i="3"/>
  <c r="M186" i="3"/>
  <c r="N178" i="3"/>
  <c r="M178" i="3"/>
  <c r="N170" i="3"/>
  <c r="M170" i="3"/>
  <c r="N162" i="3"/>
  <c r="M162" i="3"/>
  <c r="N154" i="3"/>
  <c r="M154" i="3"/>
  <c r="N146" i="3"/>
  <c r="M146" i="3"/>
  <c r="N138" i="3"/>
  <c r="M138" i="3"/>
  <c r="N130" i="3"/>
  <c r="M130" i="3"/>
  <c r="N122" i="3"/>
  <c r="N114" i="3"/>
  <c r="M114" i="3"/>
  <c r="N106" i="3"/>
  <c r="M106" i="3"/>
  <c r="N98" i="3"/>
  <c r="M98" i="3"/>
  <c r="N90" i="3"/>
  <c r="M90" i="3"/>
  <c r="N82" i="3"/>
  <c r="M82" i="3"/>
  <c r="N74" i="3"/>
  <c r="M74" i="3"/>
  <c r="N66" i="3"/>
  <c r="M66" i="3"/>
  <c r="N58" i="3"/>
  <c r="M58" i="3"/>
  <c r="N50" i="3"/>
  <c r="M50" i="3"/>
  <c r="N42" i="3"/>
  <c r="M42" i="3"/>
  <c r="N34" i="3"/>
  <c r="M34" i="3"/>
  <c r="N26" i="3"/>
  <c r="M26" i="3"/>
  <c r="M778" i="3"/>
  <c r="M387" i="3"/>
  <c r="M340" i="3"/>
  <c r="M194" i="3"/>
  <c r="N460" i="3"/>
  <c r="N284" i="3"/>
  <c r="N91" i="3"/>
  <c r="M708" i="3"/>
  <c r="M644" i="3"/>
  <c r="M612" i="3"/>
  <c r="M580" i="3"/>
  <c r="M548" i="3"/>
  <c r="M506" i="3"/>
  <c r="M339" i="3"/>
  <c r="M140" i="3"/>
  <c r="N451" i="3"/>
  <c r="D16" i="3"/>
  <c r="D15" i="3"/>
  <c r="S26" i="3"/>
  <c r="S16" i="3"/>
  <c r="S23" i="3"/>
  <c r="S15" i="3"/>
  <c r="S22" i="3"/>
  <c r="S21" i="3"/>
  <c r="S20" i="3"/>
  <c r="S18" i="3"/>
  <c r="S25" i="3"/>
  <c r="S17" i="3"/>
  <c r="S24" i="3"/>
  <c r="AC16" i="3"/>
  <c r="AC17" i="3"/>
  <c r="AC18" i="3"/>
  <c r="AC19" i="3"/>
  <c r="AC20" i="3"/>
  <c r="AC21" i="3"/>
  <c r="AC22" i="3"/>
  <c r="AC23" i="3"/>
  <c r="AC24" i="3"/>
  <c r="AC25" i="3"/>
  <c r="AC26" i="3"/>
  <c r="AC27" i="3"/>
  <c r="AC28" i="3"/>
  <c r="AC29" i="3"/>
  <c r="AC30" i="3"/>
  <c r="AC31" i="3"/>
  <c r="AC32" i="3"/>
  <c r="AC33" i="3"/>
  <c r="AC34" i="3"/>
  <c r="AC35" i="3"/>
  <c r="AC36" i="3"/>
  <c r="AC37" i="3"/>
  <c r="AC38" i="3"/>
  <c r="AC39" i="3"/>
  <c r="AC40" i="3"/>
  <c r="AC41" i="3"/>
  <c r="AC42" i="3"/>
  <c r="AC43" i="3"/>
  <c r="AC44" i="3"/>
  <c r="AC45" i="3"/>
  <c r="AC46" i="3"/>
  <c r="AC47" i="3"/>
  <c r="AC48" i="3"/>
  <c r="AC49" i="3"/>
  <c r="AC50" i="3"/>
  <c r="AC51" i="3"/>
  <c r="AC52" i="3"/>
  <c r="AC53" i="3"/>
  <c r="AC54" i="3"/>
  <c r="AC55" i="3"/>
  <c r="AC56" i="3"/>
  <c r="AC57" i="3"/>
  <c r="AC58" i="3"/>
  <c r="AC59" i="3"/>
  <c r="AC60" i="3"/>
  <c r="AC61" i="3"/>
  <c r="AC62" i="3"/>
  <c r="AC63" i="3"/>
  <c r="AC64" i="3"/>
  <c r="AC65" i="3"/>
  <c r="AC66" i="3"/>
  <c r="AC67" i="3"/>
  <c r="AC68" i="3"/>
  <c r="AC69" i="3"/>
  <c r="AC70" i="3"/>
  <c r="AC71" i="3"/>
  <c r="AC72" i="3"/>
  <c r="AC73" i="3"/>
  <c r="AC74" i="3"/>
  <c r="AC75" i="3"/>
  <c r="AC76" i="3"/>
  <c r="AC77" i="3"/>
  <c r="AC78" i="3"/>
  <c r="AC79" i="3"/>
  <c r="AC80" i="3"/>
  <c r="AC81" i="3"/>
  <c r="AC82" i="3"/>
  <c r="AC83" i="3"/>
  <c r="AC84" i="3"/>
  <c r="AC85" i="3"/>
  <c r="AC86" i="3"/>
  <c r="AC87" i="3"/>
  <c r="AC88" i="3"/>
  <c r="AC89" i="3"/>
  <c r="AC90" i="3"/>
  <c r="AC91" i="3"/>
  <c r="AC92" i="3"/>
  <c r="AC93" i="3"/>
  <c r="AC94" i="3"/>
  <c r="AC95" i="3"/>
  <c r="AC96" i="3"/>
  <c r="AC97" i="3"/>
  <c r="AC98" i="3"/>
  <c r="AC99" i="3"/>
  <c r="AC100" i="3"/>
  <c r="AC101" i="3"/>
  <c r="AC102" i="3"/>
  <c r="AC103" i="3"/>
  <c r="AC104" i="3"/>
  <c r="AC105" i="3"/>
  <c r="AC106" i="3"/>
  <c r="AC107" i="3"/>
  <c r="AC108" i="3"/>
  <c r="AC109" i="3"/>
  <c r="AC110" i="3"/>
  <c r="AC111" i="3"/>
  <c r="AC112" i="3"/>
  <c r="AC113" i="3"/>
  <c r="AC114" i="3"/>
  <c r="AC115" i="3"/>
  <c r="AC116" i="3"/>
  <c r="AC117" i="3"/>
  <c r="AC118" i="3"/>
  <c r="AC119" i="3"/>
  <c r="AC120" i="3"/>
  <c r="AC121" i="3"/>
  <c r="AC122" i="3"/>
  <c r="AC123" i="3"/>
  <c r="AC124" i="3"/>
  <c r="AC125" i="3"/>
  <c r="AC126" i="3"/>
  <c r="AC127" i="3"/>
  <c r="AC128" i="3"/>
  <c r="AC129" i="3"/>
  <c r="AC130" i="3"/>
  <c r="AC131" i="3"/>
  <c r="AC132" i="3"/>
  <c r="AC133" i="3"/>
  <c r="AC134" i="3"/>
  <c r="AC135" i="3"/>
  <c r="AC136" i="3"/>
  <c r="AC137" i="3"/>
  <c r="AC138" i="3"/>
  <c r="AC139" i="3"/>
  <c r="AC140" i="3"/>
  <c r="AC141" i="3"/>
  <c r="AC142" i="3"/>
  <c r="AC143" i="3"/>
  <c r="AC144" i="3"/>
  <c r="AC145" i="3"/>
  <c r="AC146" i="3"/>
  <c r="AC147" i="3"/>
  <c r="AC148" i="3"/>
  <c r="AC149" i="3"/>
  <c r="AC150" i="3"/>
  <c r="AC151" i="3"/>
  <c r="AC152" i="3"/>
  <c r="AC153" i="3"/>
  <c r="AC154" i="3"/>
  <c r="AC155" i="3"/>
  <c r="AC156" i="3"/>
  <c r="AC157" i="3"/>
  <c r="AC158" i="3"/>
  <c r="AC159" i="3"/>
  <c r="AC160" i="3"/>
  <c r="AC161" i="3"/>
  <c r="AC162" i="3"/>
  <c r="AC163" i="3"/>
  <c r="AC164" i="3"/>
  <c r="AC165" i="3"/>
  <c r="AC166" i="3"/>
  <c r="AC167" i="3"/>
  <c r="AC168" i="3"/>
  <c r="AC169" i="3"/>
  <c r="AC170" i="3"/>
  <c r="AC171" i="3"/>
  <c r="AC172" i="3"/>
  <c r="AC173" i="3"/>
  <c r="AC174" i="3"/>
  <c r="AC175" i="3"/>
  <c r="AC176" i="3"/>
  <c r="AC177" i="3"/>
  <c r="AC178" i="3"/>
  <c r="AC179" i="3"/>
  <c r="AC180" i="3"/>
  <c r="AC181" i="3"/>
  <c r="AC182" i="3"/>
  <c r="AC183" i="3"/>
  <c r="AC184" i="3"/>
  <c r="AC185" i="3"/>
  <c r="AC186" i="3"/>
  <c r="AC187" i="3"/>
  <c r="AC188" i="3"/>
  <c r="AC189" i="3"/>
  <c r="AC190" i="3"/>
  <c r="AC191" i="3"/>
  <c r="AC192" i="3"/>
  <c r="AC193" i="3"/>
  <c r="AC194" i="3"/>
  <c r="AC195" i="3"/>
  <c r="AC196" i="3"/>
  <c r="AC197" i="3"/>
  <c r="AC198" i="3"/>
  <c r="AC199" i="3"/>
  <c r="AC200" i="3"/>
  <c r="AC201" i="3"/>
  <c r="AC202" i="3"/>
  <c r="AC203" i="3"/>
  <c r="AC204" i="3"/>
  <c r="AC205" i="3"/>
  <c r="AC206" i="3"/>
  <c r="AC207" i="3"/>
  <c r="AC208" i="3"/>
  <c r="AC209" i="3"/>
  <c r="AC210" i="3"/>
  <c r="AC211" i="3"/>
  <c r="AC212" i="3"/>
  <c r="AC213" i="3"/>
  <c r="AC214" i="3"/>
  <c r="AC215" i="3"/>
  <c r="AC216" i="3"/>
  <c r="AC217" i="3"/>
  <c r="AC218" i="3"/>
  <c r="AC219" i="3"/>
  <c r="AC220" i="3"/>
  <c r="AC221" i="3"/>
  <c r="AC222" i="3"/>
  <c r="AC223" i="3"/>
  <c r="AC224" i="3"/>
  <c r="AC225" i="3"/>
  <c r="AC226" i="3"/>
  <c r="AC227" i="3"/>
  <c r="AC228" i="3"/>
  <c r="AC229" i="3"/>
  <c r="AC230" i="3"/>
  <c r="AC231" i="3"/>
  <c r="AC232" i="3"/>
  <c r="AC233" i="3"/>
  <c r="AC234" i="3"/>
  <c r="AC235" i="3"/>
  <c r="AC236" i="3"/>
  <c r="AC237" i="3"/>
  <c r="AC238" i="3"/>
  <c r="AC239" i="3"/>
  <c r="AC240" i="3"/>
  <c r="AC241" i="3"/>
  <c r="AC242" i="3"/>
  <c r="AC243" i="3"/>
  <c r="AC244" i="3"/>
  <c r="AC245" i="3"/>
  <c r="AC246" i="3"/>
  <c r="AC247" i="3"/>
  <c r="AC248" i="3"/>
  <c r="AC249" i="3"/>
  <c r="AC250" i="3"/>
  <c r="AC251" i="3"/>
  <c r="AC252" i="3"/>
  <c r="AC253" i="3"/>
  <c r="AC254" i="3"/>
  <c r="AC255" i="3"/>
  <c r="AC256" i="3"/>
  <c r="AC257" i="3"/>
  <c r="AC258" i="3"/>
  <c r="AC259" i="3"/>
  <c r="AC260" i="3"/>
  <c r="AC261" i="3"/>
  <c r="AC262" i="3"/>
  <c r="AC263" i="3"/>
  <c r="AC264" i="3"/>
  <c r="AC265" i="3"/>
  <c r="AC266" i="3"/>
  <c r="AC267" i="3"/>
  <c r="AC268" i="3"/>
  <c r="AC269" i="3"/>
  <c r="AC270" i="3"/>
  <c r="AC271" i="3"/>
  <c r="AC272" i="3"/>
  <c r="AC273" i="3"/>
  <c r="AC274" i="3"/>
  <c r="AC275" i="3"/>
  <c r="AC276" i="3"/>
  <c r="AC277" i="3"/>
  <c r="AC278" i="3"/>
  <c r="AC279" i="3"/>
  <c r="AC280" i="3"/>
  <c r="AC281" i="3"/>
  <c r="AC282" i="3"/>
  <c r="AC283" i="3"/>
  <c r="AC284" i="3"/>
  <c r="AC285" i="3"/>
  <c r="AC286" i="3"/>
  <c r="AC287" i="3"/>
  <c r="AC288" i="3"/>
  <c r="AC289" i="3"/>
  <c r="AC290" i="3"/>
  <c r="AC291" i="3"/>
  <c r="AC292" i="3"/>
  <c r="AC293" i="3"/>
  <c r="AC294" i="3"/>
  <c r="AC295" i="3"/>
  <c r="AC296" i="3"/>
  <c r="AC297" i="3"/>
  <c r="AC298" i="3"/>
  <c r="AC299" i="3"/>
  <c r="AC300" i="3"/>
  <c r="AC301" i="3"/>
  <c r="AC302" i="3"/>
  <c r="AC303" i="3"/>
  <c r="AC304" i="3"/>
  <c r="AC305" i="3"/>
  <c r="AC306" i="3"/>
  <c r="AC307" i="3"/>
  <c r="AC308" i="3"/>
  <c r="AC309" i="3"/>
  <c r="AC310" i="3"/>
  <c r="AC311" i="3"/>
  <c r="AC312" i="3"/>
  <c r="AC313" i="3"/>
  <c r="AC314" i="3"/>
  <c r="AC315" i="3"/>
  <c r="AC316" i="3"/>
  <c r="AC317" i="3"/>
  <c r="AC318" i="3"/>
  <c r="AC319" i="3"/>
  <c r="AC320" i="3"/>
  <c r="AC321" i="3"/>
  <c r="AC322" i="3"/>
  <c r="AC323" i="3"/>
  <c r="AC324" i="3"/>
  <c r="AC325" i="3"/>
  <c r="AC326" i="3"/>
  <c r="AC327" i="3"/>
  <c r="AC328" i="3"/>
  <c r="AC329" i="3"/>
  <c r="AC330" i="3"/>
  <c r="AC331" i="3"/>
  <c r="AC332" i="3"/>
  <c r="AC333" i="3"/>
  <c r="AC334" i="3"/>
  <c r="AC335" i="3"/>
  <c r="AC336" i="3"/>
  <c r="AC337" i="3"/>
  <c r="AC338" i="3"/>
  <c r="AC339" i="3"/>
  <c r="AC340" i="3"/>
  <c r="AC341" i="3"/>
  <c r="AC342" i="3"/>
  <c r="AC343" i="3"/>
  <c r="AC344" i="3"/>
  <c r="AC345" i="3"/>
  <c r="AC346" i="3"/>
  <c r="AC347" i="3"/>
  <c r="AC348" i="3"/>
  <c r="AC349" i="3"/>
  <c r="AC350" i="3"/>
  <c r="AC351" i="3"/>
  <c r="AC352" i="3"/>
  <c r="AC353" i="3"/>
  <c r="AC354" i="3"/>
  <c r="AC355" i="3"/>
  <c r="AC356" i="3"/>
  <c r="AC357" i="3"/>
  <c r="AC358" i="3"/>
  <c r="AC359" i="3"/>
  <c r="AC360" i="3"/>
  <c r="AC361" i="3"/>
  <c r="AC362" i="3"/>
  <c r="AC363" i="3"/>
  <c r="AC364" i="3"/>
  <c r="AC365" i="3"/>
  <c r="AC366" i="3"/>
  <c r="AC367" i="3"/>
  <c r="AC368" i="3"/>
  <c r="AC369" i="3"/>
  <c r="AC370" i="3"/>
  <c r="AC371" i="3"/>
  <c r="AC372" i="3"/>
  <c r="AC373" i="3"/>
  <c r="AC374" i="3"/>
  <c r="AC375" i="3"/>
  <c r="AC376" i="3"/>
  <c r="AC377" i="3"/>
  <c r="AC378" i="3"/>
  <c r="AC379" i="3"/>
  <c r="AC380" i="3"/>
  <c r="AC381" i="3"/>
  <c r="AC382" i="3"/>
  <c r="AC383" i="3"/>
  <c r="AC384" i="3"/>
  <c r="AC385" i="3"/>
  <c r="AC386" i="3"/>
  <c r="AC387" i="3"/>
  <c r="AC388" i="3"/>
  <c r="AC389" i="3"/>
  <c r="AC390" i="3"/>
  <c r="AC391" i="3"/>
  <c r="AC392" i="3"/>
  <c r="AC393" i="3"/>
  <c r="AC394" i="3"/>
  <c r="AC395" i="3"/>
  <c r="AC396" i="3"/>
  <c r="AC397" i="3"/>
  <c r="AC398" i="3"/>
  <c r="AC399" i="3"/>
  <c r="AC400" i="3"/>
  <c r="AC401" i="3"/>
  <c r="AC402" i="3"/>
  <c r="AC403" i="3"/>
  <c r="AC404" i="3"/>
  <c r="AC405" i="3"/>
  <c r="AC406" i="3"/>
  <c r="AC407" i="3"/>
  <c r="AC408" i="3"/>
  <c r="AC409" i="3"/>
  <c r="AC410" i="3"/>
  <c r="AC411" i="3"/>
  <c r="AC412" i="3"/>
  <c r="AC413" i="3"/>
  <c r="AC414" i="3"/>
  <c r="AC415" i="3"/>
  <c r="AC416" i="3"/>
  <c r="AC417" i="3"/>
  <c r="AC418" i="3"/>
  <c r="AC419" i="3"/>
  <c r="AC420" i="3"/>
  <c r="AC421" i="3"/>
  <c r="AC422" i="3"/>
  <c r="AC423" i="3"/>
  <c r="AC424" i="3"/>
  <c r="AC425" i="3"/>
  <c r="AC426" i="3"/>
  <c r="AC427" i="3"/>
  <c r="AC428" i="3"/>
  <c r="AC429" i="3"/>
  <c r="AC430" i="3"/>
  <c r="AC431" i="3"/>
  <c r="AC432" i="3"/>
  <c r="AC433" i="3"/>
  <c r="AC434" i="3"/>
  <c r="AC435" i="3"/>
  <c r="AC436" i="3"/>
  <c r="AC437" i="3"/>
  <c r="AC438" i="3"/>
  <c r="AC439" i="3"/>
  <c r="AC440" i="3"/>
  <c r="AC441" i="3"/>
  <c r="AC442" i="3"/>
  <c r="AC443" i="3"/>
  <c r="AC444" i="3"/>
  <c r="AC445" i="3"/>
  <c r="AC446" i="3"/>
  <c r="AC447" i="3"/>
  <c r="AC448" i="3"/>
  <c r="AC449" i="3"/>
  <c r="AC450" i="3"/>
  <c r="AC451" i="3"/>
  <c r="AC452" i="3"/>
  <c r="AC453" i="3"/>
  <c r="AC454" i="3"/>
  <c r="AC455" i="3"/>
  <c r="AC456" i="3"/>
  <c r="AC457" i="3"/>
  <c r="AC458" i="3"/>
  <c r="AC459" i="3"/>
  <c r="AC460" i="3"/>
  <c r="AC461" i="3"/>
  <c r="AC462" i="3"/>
  <c r="AC463" i="3"/>
  <c r="AC464" i="3"/>
  <c r="AC465" i="3"/>
  <c r="AC466" i="3"/>
  <c r="AC467" i="3"/>
  <c r="AC468" i="3"/>
  <c r="AC469" i="3"/>
  <c r="AC470" i="3"/>
  <c r="AC471" i="3"/>
  <c r="AC472" i="3"/>
  <c r="AC473" i="3"/>
  <c r="AC474" i="3"/>
  <c r="AC475" i="3"/>
  <c r="AC476" i="3"/>
  <c r="AC477" i="3"/>
  <c r="AC478" i="3"/>
  <c r="AC479" i="3"/>
  <c r="AC480" i="3"/>
  <c r="AC481" i="3"/>
  <c r="AC482" i="3"/>
  <c r="AC483" i="3"/>
  <c r="AC484" i="3"/>
  <c r="AC485" i="3"/>
  <c r="AC486" i="3"/>
  <c r="AC487" i="3"/>
  <c r="AC488" i="3"/>
  <c r="AC489" i="3"/>
  <c r="AC490" i="3"/>
  <c r="AC491" i="3"/>
  <c r="AC492" i="3"/>
  <c r="AC493" i="3"/>
  <c r="AC494" i="3"/>
  <c r="AC495" i="3"/>
  <c r="AC496" i="3"/>
  <c r="AC497" i="3"/>
  <c r="AC498" i="3"/>
  <c r="AC499" i="3"/>
  <c r="AC500" i="3"/>
  <c r="AC501" i="3"/>
  <c r="AC502" i="3"/>
  <c r="AC503" i="3"/>
  <c r="AC504" i="3"/>
  <c r="AC505" i="3"/>
  <c r="AC506" i="3"/>
  <c r="AC507" i="3"/>
  <c r="AC508" i="3"/>
  <c r="AC509" i="3"/>
  <c r="AC510" i="3"/>
  <c r="AC511" i="3"/>
  <c r="AC512" i="3"/>
  <c r="AC513" i="3"/>
  <c r="AC514" i="3"/>
  <c r="AC515" i="3"/>
  <c r="AC516" i="3"/>
  <c r="AC517" i="3"/>
  <c r="AC518" i="3"/>
  <c r="AC519" i="3"/>
  <c r="AC520" i="3"/>
  <c r="AC521" i="3"/>
  <c r="AC522" i="3"/>
  <c r="AC523" i="3"/>
  <c r="AC524" i="3"/>
  <c r="AC525" i="3"/>
  <c r="AC526" i="3"/>
  <c r="AC527" i="3"/>
  <c r="AC528" i="3"/>
  <c r="AC529" i="3"/>
  <c r="AC530" i="3"/>
  <c r="AC531" i="3"/>
  <c r="AC532" i="3"/>
  <c r="AC533" i="3"/>
  <c r="AC534" i="3"/>
  <c r="AC535" i="3"/>
  <c r="AC536" i="3"/>
  <c r="AC537" i="3"/>
  <c r="AC538" i="3"/>
  <c r="AC539" i="3"/>
  <c r="AC540" i="3"/>
  <c r="AC541" i="3"/>
  <c r="AC542" i="3"/>
  <c r="AC543" i="3"/>
  <c r="AC544" i="3"/>
  <c r="AC545" i="3"/>
  <c r="AC546" i="3"/>
  <c r="AC547" i="3"/>
  <c r="AC548" i="3"/>
  <c r="AC549" i="3"/>
  <c r="AC550" i="3"/>
  <c r="AC551" i="3"/>
  <c r="AC552" i="3"/>
  <c r="AC553" i="3"/>
  <c r="AC554" i="3"/>
  <c r="AC555" i="3"/>
  <c r="AC556" i="3"/>
  <c r="AC557" i="3"/>
  <c r="AC558" i="3"/>
  <c r="AC559" i="3"/>
  <c r="AC560" i="3"/>
  <c r="AC561" i="3"/>
  <c r="AC562" i="3"/>
  <c r="AC563" i="3"/>
  <c r="AC564" i="3"/>
  <c r="AC565" i="3"/>
  <c r="AC566" i="3"/>
  <c r="AC567" i="3"/>
  <c r="AC568" i="3"/>
  <c r="AC569" i="3"/>
  <c r="AC570" i="3"/>
  <c r="AC571" i="3"/>
  <c r="AC572" i="3"/>
  <c r="AC573" i="3"/>
  <c r="AC574" i="3"/>
  <c r="AC575" i="3"/>
  <c r="AC576" i="3"/>
  <c r="AC577" i="3"/>
  <c r="AC578" i="3"/>
  <c r="AC579" i="3"/>
  <c r="AC580" i="3"/>
  <c r="AC581" i="3"/>
  <c r="AC582" i="3"/>
  <c r="AC583" i="3"/>
  <c r="AC584" i="3"/>
  <c r="AC585" i="3"/>
  <c r="AC586" i="3"/>
  <c r="AC587" i="3"/>
  <c r="AC588" i="3"/>
  <c r="AC589" i="3"/>
  <c r="AC590" i="3"/>
  <c r="AC591" i="3"/>
  <c r="AC592" i="3"/>
  <c r="AC593" i="3"/>
  <c r="AC594" i="3"/>
  <c r="AC595" i="3"/>
  <c r="AC596" i="3"/>
  <c r="AC597" i="3"/>
  <c r="AC598" i="3"/>
  <c r="AC599" i="3"/>
  <c r="AC600" i="3"/>
  <c r="AC601" i="3"/>
  <c r="AC602" i="3"/>
  <c r="AC603" i="3"/>
  <c r="AC604" i="3"/>
  <c r="AC605" i="3"/>
  <c r="AC606" i="3"/>
  <c r="AC607" i="3"/>
  <c r="AC608" i="3"/>
  <c r="AC609" i="3"/>
  <c r="AC610" i="3"/>
  <c r="AC611" i="3"/>
  <c r="AC612" i="3"/>
  <c r="AC613" i="3"/>
  <c r="AC614" i="3"/>
  <c r="AC615" i="3"/>
  <c r="AC616" i="3"/>
  <c r="AC617" i="3"/>
  <c r="AC618" i="3"/>
  <c r="AC619" i="3"/>
  <c r="AC620" i="3"/>
  <c r="AC621" i="3"/>
  <c r="AC622" i="3"/>
  <c r="AC623" i="3"/>
  <c r="AC624" i="3"/>
  <c r="AC625" i="3"/>
  <c r="AC626" i="3"/>
  <c r="AC627" i="3"/>
  <c r="AC628" i="3"/>
  <c r="AC629" i="3"/>
  <c r="AC630" i="3"/>
  <c r="AC631" i="3"/>
  <c r="AC632" i="3"/>
  <c r="AC633" i="3"/>
  <c r="AC634" i="3"/>
  <c r="AC635" i="3"/>
  <c r="AC636" i="3"/>
  <c r="AC637" i="3"/>
  <c r="AC638" i="3"/>
  <c r="AC639" i="3"/>
  <c r="AC640" i="3"/>
  <c r="AC641" i="3"/>
  <c r="AC642" i="3"/>
  <c r="AC643" i="3"/>
  <c r="AC644" i="3"/>
  <c r="AC645" i="3"/>
  <c r="AC646" i="3"/>
  <c r="AC647" i="3"/>
  <c r="AC648" i="3"/>
  <c r="AC649" i="3"/>
  <c r="AC650" i="3"/>
  <c r="AC651" i="3"/>
  <c r="AC652" i="3"/>
  <c r="AC653" i="3"/>
  <c r="AC654" i="3"/>
  <c r="AC655" i="3"/>
  <c r="AC656" i="3"/>
  <c r="AC657" i="3"/>
  <c r="AC658" i="3"/>
  <c r="AC659" i="3"/>
  <c r="AC660" i="3"/>
  <c r="AC661" i="3"/>
  <c r="AC662" i="3"/>
  <c r="AC663" i="3"/>
  <c r="AC664" i="3"/>
  <c r="AC665" i="3"/>
  <c r="AC666" i="3"/>
  <c r="AC667" i="3"/>
  <c r="AC668" i="3"/>
  <c r="AC669" i="3"/>
  <c r="AC670" i="3"/>
  <c r="AC671" i="3"/>
  <c r="AC672" i="3"/>
  <c r="AC673" i="3"/>
  <c r="AC674" i="3"/>
  <c r="AC675" i="3"/>
  <c r="AC676" i="3"/>
  <c r="AC677" i="3"/>
  <c r="AC678" i="3"/>
  <c r="AC679" i="3"/>
  <c r="AC680" i="3"/>
  <c r="AC681" i="3"/>
  <c r="AC682" i="3"/>
  <c r="AC683" i="3"/>
  <c r="AC684" i="3"/>
  <c r="AC685" i="3"/>
  <c r="AC686" i="3"/>
  <c r="AC687" i="3"/>
  <c r="AC688" i="3"/>
  <c r="AC689" i="3"/>
  <c r="AC690" i="3"/>
  <c r="AC691" i="3"/>
  <c r="AC692" i="3"/>
  <c r="AC693" i="3"/>
  <c r="AC694" i="3"/>
  <c r="AC695" i="3"/>
  <c r="AC696" i="3"/>
  <c r="AC697" i="3"/>
  <c r="AC698" i="3"/>
  <c r="AC699" i="3"/>
  <c r="AC700" i="3"/>
  <c r="AC701" i="3"/>
  <c r="AC702" i="3"/>
  <c r="AC703" i="3"/>
  <c r="AC704" i="3"/>
  <c r="AC705" i="3"/>
  <c r="AC706" i="3"/>
  <c r="AC707" i="3"/>
  <c r="AC708" i="3"/>
  <c r="AC709" i="3"/>
  <c r="AC710" i="3"/>
  <c r="AC711" i="3"/>
  <c r="AC712" i="3"/>
  <c r="AC713" i="3"/>
  <c r="AC714" i="3"/>
  <c r="AC715" i="3"/>
  <c r="AC716" i="3"/>
  <c r="AC717" i="3"/>
  <c r="AC718" i="3"/>
  <c r="AC719" i="3"/>
  <c r="AC720" i="3"/>
  <c r="AC721" i="3"/>
  <c r="AC722" i="3"/>
  <c r="AC723" i="3"/>
  <c r="AC724" i="3"/>
  <c r="AC725" i="3"/>
  <c r="AC726" i="3"/>
  <c r="AC727" i="3"/>
  <c r="AC728" i="3"/>
  <c r="AC729" i="3"/>
  <c r="AC730" i="3"/>
  <c r="AC731" i="3"/>
  <c r="AC732" i="3"/>
  <c r="AC733" i="3"/>
  <c r="AC734" i="3"/>
  <c r="AC735" i="3"/>
  <c r="AC736" i="3"/>
  <c r="AC737" i="3"/>
  <c r="AC738" i="3"/>
  <c r="AC739" i="3"/>
  <c r="AC740" i="3"/>
  <c r="AC741" i="3"/>
  <c r="AC742" i="3"/>
  <c r="AC743" i="3"/>
  <c r="AC744" i="3"/>
  <c r="AC745" i="3"/>
  <c r="AC746" i="3"/>
  <c r="AC747" i="3"/>
  <c r="AC748" i="3"/>
  <c r="AC749" i="3"/>
  <c r="AC750" i="3"/>
  <c r="AC751" i="3"/>
  <c r="AC752" i="3"/>
  <c r="AC753" i="3"/>
  <c r="AC754" i="3"/>
  <c r="AC755" i="3"/>
  <c r="AC756" i="3"/>
  <c r="AC757" i="3"/>
  <c r="AC758" i="3"/>
  <c r="AC759" i="3"/>
  <c r="AC760" i="3"/>
  <c r="AC761" i="3"/>
  <c r="AC762" i="3"/>
  <c r="AC763" i="3"/>
  <c r="AC764" i="3"/>
  <c r="AC765" i="3"/>
  <c r="AC766" i="3"/>
  <c r="AC767" i="3"/>
  <c r="AC768" i="3"/>
  <c r="AC769" i="3"/>
  <c r="AC770" i="3"/>
  <c r="AC771" i="3"/>
  <c r="AC772" i="3"/>
  <c r="AC773" i="3"/>
  <c r="AC774" i="3"/>
  <c r="AC775" i="3"/>
  <c r="AC776" i="3"/>
  <c r="AC777" i="3"/>
  <c r="AC778" i="3"/>
  <c r="AC779" i="3"/>
  <c r="AC780" i="3"/>
  <c r="AC781" i="3"/>
  <c r="AC782" i="3"/>
  <c r="AC783" i="3"/>
  <c r="AC784" i="3"/>
  <c r="AC785" i="3"/>
  <c r="AC786" i="3"/>
  <c r="AC787" i="3"/>
  <c r="AC788" i="3"/>
  <c r="AC789" i="3"/>
  <c r="AC790" i="3"/>
  <c r="AC791" i="3"/>
  <c r="AC792" i="3"/>
  <c r="AC793" i="3"/>
  <c r="AC794" i="3"/>
  <c r="AC795" i="3"/>
  <c r="AC796" i="3"/>
  <c r="AC797" i="3"/>
  <c r="AC798" i="3"/>
  <c r="AC799" i="3"/>
  <c r="AC800" i="3"/>
  <c r="AC801" i="3"/>
  <c r="AC802" i="3"/>
  <c r="AC803" i="3"/>
  <c r="AC804" i="3"/>
  <c r="AC805" i="3"/>
  <c r="AC806" i="3"/>
  <c r="AC807" i="3"/>
  <c r="AC808" i="3"/>
  <c r="AC809" i="3"/>
  <c r="AC810" i="3"/>
  <c r="AC811" i="3"/>
  <c r="AC812" i="3"/>
  <c r="AC813" i="3"/>
  <c r="AC814" i="3"/>
  <c r="AC815" i="3"/>
  <c r="AC816" i="3"/>
  <c r="AC817" i="3"/>
  <c r="AC818" i="3"/>
  <c r="AC819" i="3"/>
  <c r="AC820" i="3"/>
  <c r="AC821" i="3"/>
  <c r="AC822" i="3"/>
  <c r="AC823" i="3"/>
  <c r="AC824" i="3"/>
  <c r="AC825" i="3"/>
  <c r="AC826" i="3"/>
  <c r="AC827" i="3"/>
  <c r="AC828" i="3"/>
  <c r="AC829" i="3"/>
  <c r="AC830" i="3"/>
  <c r="AC831" i="3"/>
  <c r="AC832" i="3"/>
  <c r="AC833" i="3"/>
  <c r="AC834" i="3"/>
  <c r="AC835" i="3"/>
  <c r="AC836" i="3"/>
  <c r="AC837" i="3"/>
  <c r="AC838" i="3"/>
  <c r="AC839" i="3"/>
  <c r="AC840" i="3"/>
  <c r="AC841" i="3"/>
  <c r="AC842" i="3"/>
  <c r="AC843" i="3"/>
  <c r="AC844" i="3"/>
  <c r="AC845" i="3"/>
  <c r="AC846" i="3"/>
  <c r="AC847" i="3"/>
  <c r="AC848" i="3"/>
  <c r="AC849" i="3"/>
  <c r="AC850" i="3"/>
  <c r="AC851" i="3"/>
  <c r="AC852" i="3"/>
  <c r="AC853" i="3"/>
  <c r="AC854" i="3"/>
  <c r="AC855" i="3"/>
  <c r="AC856" i="3"/>
  <c r="AC857" i="3"/>
  <c r="AC858" i="3"/>
  <c r="AC859" i="3"/>
  <c r="AC860" i="3"/>
  <c r="AC861" i="3"/>
  <c r="AC862" i="3"/>
  <c r="AC863" i="3"/>
  <c r="AC864" i="3"/>
  <c r="AC865" i="3"/>
  <c r="AC866" i="3"/>
  <c r="AC867" i="3"/>
  <c r="AC868" i="3"/>
  <c r="AC869" i="3"/>
  <c r="AC870" i="3"/>
  <c r="AC871" i="3"/>
  <c r="AC872" i="3"/>
  <c r="AC873" i="3"/>
  <c r="AC874" i="3"/>
  <c r="AC875" i="3"/>
  <c r="AC876" i="3"/>
  <c r="AC877" i="3"/>
  <c r="AC878" i="3"/>
  <c r="AC879" i="3"/>
  <c r="AC880" i="3"/>
  <c r="AC881" i="3"/>
  <c r="AC882" i="3"/>
  <c r="AC883" i="3"/>
  <c r="AC884" i="3"/>
  <c r="AC885" i="3"/>
  <c r="AC886" i="3"/>
  <c r="AC887" i="3"/>
  <c r="AC888" i="3"/>
  <c r="AC889" i="3"/>
  <c r="AC890" i="3"/>
  <c r="AC891" i="3"/>
  <c r="AC892" i="3"/>
  <c r="AC893" i="3"/>
  <c r="AC894" i="3"/>
  <c r="AC895" i="3"/>
  <c r="AC896" i="3"/>
  <c r="AC897" i="3"/>
  <c r="AC898" i="3"/>
  <c r="AC899" i="3"/>
  <c r="AC900" i="3"/>
  <c r="AC901" i="3"/>
  <c r="AC902" i="3"/>
  <c r="AC903" i="3"/>
  <c r="AC904" i="3"/>
  <c r="AC905" i="3"/>
  <c r="AC906" i="3"/>
  <c r="AC907" i="3"/>
  <c r="AC908" i="3"/>
  <c r="AC909" i="3"/>
  <c r="AC910" i="3"/>
  <c r="AC911" i="3"/>
  <c r="AC912" i="3"/>
  <c r="AC913" i="3"/>
  <c r="AC914" i="3"/>
  <c r="AC915" i="3"/>
  <c r="AC916" i="3"/>
  <c r="AC917" i="3"/>
  <c r="AC918" i="3"/>
  <c r="AC919" i="3"/>
  <c r="AC920" i="3"/>
  <c r="AC921" i="3"/>
  <c r="AC922" i="3"/>
  <c r="AC923" i="3"/>
  <c r="AC924" i="3"/>
  <c r="AC925" i="3"/>
  <c r="AC926" i="3"/>
  <c r="AC927" i="3"/>
  <c r="AC928" i="3"/>
  <c r="AC929" i="3"/>
  <c r="AC930" i="3"/>
  <c r="AC931" i="3"/>
  <c r="AC932" i="3"/>
  <c r="AC933" i="3"/>
  <c r="AC934" i="3"/>
  <c r="AC935" i="3"/>
  <c r="AC936" i="3"/>
  <c r="AC937" i="3"/>
  <c r="AC938" i="3"/>
  <c r="AC939" i="3"/>
  <c r="AC940" i="3"/>
  <c r="AC941" i="3"/>
  <c r="AC942" i="3"/>
  <c r="AC943" i="3"/>
  <c r="AC944" i="3"/>
  <c r="AC945" i="3"/>
  <c r="AC946" i="3"/>
  <c r="AC947" i="3"/>
  <c r="AC948" i="3"/>
  <c r="AC949" i="3"/>
  <c r="AC950" i="3"/>
  <c r="AC951" i="3"/>
  <c r="AC952" i="3"/>
  <c r="AC953" i="3"/>
  <c r="AC954" i="3"/>
  <c r="AC955" i="3"/>
  <c r="AC956" i="3"/>
  <c r="AC957" i="3"/>
  <c r="AC958" i="3"/>
  <c r="AC959" i="3"/>
  <c r="AC960" i="3"/>
  <c r="AC961" i="3"/>
  <c r="AC962" i="3"/>
  <c r="AC963" i="3"/>
  <c r="AC964" i="3"/>
  <c r="AC965" i="3"/>
  <c r="AC966" i="3"/>
  <c r="AC967" i="3"/>
  <c r="AC968" i="3"/>
  <c r="AC969" i="3"/>
  <c r="AC970" i="3"/>
  <c r="AC971" i="3"/>
  <c r="AC972" i="3"/>
  <c r="AC973" i="3"/>
  <c r="AC974" i="3"/>
  <c r="AC975" i="3"/>
  <c r="AC976" i="3"/>
  <c r="AC977" i="3"/>
  <c r="AC978" i="3"/>
  <c r="AC979" i="3"/>
  <c r="AC980" i="3"/>
  <c r="AC981" i="3"/>
  <c r="AC982" i="3"/>
  <c r="AC983" i="3"/>
  <c r="AC984" i="3"/>
  <c r="AC985" i="3"/>
  <c r="AC986" i="3"/>
  <c r="AC987" i="3"/>
  <c r="AC988" i="3"/>
  <c r="AC989" i="3"/>
  <c r="AC990" i="3"/>
  <c r="AC991" i="3"/>
  <c r="AC992" i="3"/>
  <c r="AC993" i="3"/>
  <c r="AC994" i="3"/>
  <c r="AC995" i="3"/>
  <c r="AC996" i="3"/>
  <c r="AC997" i="3"/>
  <c r="AC998" i="3"/>
  <c r="AC999" i="3"/>
  <c r="AC1000" i="3"/>
  <c r="AC1001" i="3"/>
  <c r="AC1002" i="3"/>
  <c r="AC1003" i="3"/>
  <c r="AC1004" i="3"/>
  <c r="AC1005" i="3"/>
  <c r="AC1006" i="3"/>
  <c r="AC1007" i="3"/>
  <c r="AC1008" i="3"/>
  <c r="AC1009" i="3"/>
  <c r="AC1010" i="3"/>
  <c r="AC1011" i="3"/>
  <c r="AC1012" i="3"/>
  <c r="AC1013" i="3"/>
  <c r="AC15" i="3"/>
  <c r="Y16" i="3"/>
  <c r="Y17" i="3"/>
  <c r="Y18" i="3"/>
  <c r="Y19" i="3"/>
  <c r="Y20" i="3"/>
  <c r="Y21" i="3"/>
  <c r="Y22" i="3"/>
  <c r="Y23" i="3"/>
  <c r="Z23" i="3" s="1"/>
  <c r="Y24" i="3"/>
  <c r="Y25" i="3"/>
  <c r="Y26" i="3"/>
  <c r="Y27" i="3"/>
  <c r="Y28" i="3"/>
  <c r="Y29" i="3"/>
  <c r="Y30" i="3"/>
  <c r="Y31" i="3"/>
  <c r="Y32" i="3"/>
  <c r="Y33" i="3"/>
  <c r="Z33" i="3" s="1"/>
  <c r="Y34" i="3"/>
  <c r="Y35" i="3"/>
  <c r="Y36" i="3"/>
  <c r="Y37" i="3"/>
  <c r="Z37" i="3" s="1"/>
  <c r="Y38" i="3"/>
  <c r="Y39" i="3"/>
  <c r="Z39" i="3" s="1"/>
  <c r="Y40" i="3"/>
  <c r="Y41" i="3"/>
  <c r="Y42" i="3"/>
  <c r="Z42" i="3" s="1"/>
  <c r="Y43" i="3"/>
  <c r="Z43" i="3" s="1"/>
  <c r="Y44" i="3"/>
  <c r="Y45" i="3"/>
  <c r="Y46" i="3"/>
  <c r="Y47" i="3"/>
  <c r="Z47" i="3" s="1"/>
  <c r="Y48" i="3"/>
  <c r="Y49" i="3"/>
  <c r="Z49" i="3" s="1"/>
  <c r="Y50" i="3"/>
  <c r="Y51" i="3"/>
  <c r="Y52" i="3"/>
  <c r="Y53" i="3"/>
  <c r="Y54" i="3"/>
  <c r="Y55" i="3"/>
  <c r="Z55" i="3" s="1"/>
  <c r="Y56" i="3"/>
  <c r="Y57" i="3"/>
  <c r="Y58" i="3"/>
  <c r="Z58" i="3" s="1"/>
  <c r="Y59" i="3"/>
  <c r="Y60" i="3"/>
  <c r="Y61" i="3"/>
  <c r="Y62" i="3"/>
  <c r="Y63" i="3"/>
  <c r="Y64" i="3"/>
  <c r="Y65" i="3"/>
  <c r="Y66" i="3"/>
  <c r="Y67" i="3"/>
  <c r="Y68" i="3"/>
  <c r="Y69" i="3"/>
  <c r="Z69" i="3" s="1"/>
  <c r="Y70" i="3"/>
  <c r="Y71" i="3"/>
  <c r="Z71" i="3" s="1"/>
  <c r="Y72" i="3"/>
  <c r="Y73" i="3"/>
  <c r="Z73" i="3" s="1"/>
  <c r="Y74" i="3"/>
  <c r="Y75" i="3"/>
  <c r="Y76" i="3"/>
  <c r="Y77" i="3"/>
  <c r="Y78" i="3"/>
  <c r="Y79" i="3"/>
  <c r="Z79" i="3" s="1"/>
  <c r="Y80" i="3"/>
  <c r="Y81" i="3"/>
  <c r="Y82" i="3"/>
  <c r="Y83" i="3"/>
  <c r="Y84" i="3"/>
  <c r="Z84" i="3" s="1"/>
  <c r="Y85" i="3"/>
  <c r="Y86" i="3"/>
  <c r="Y87" i="3"/>
  <c r="Z87" i="3" s="1"/>
  <c r="Y88" i="3"/>
  <c r="Y89" i="3"/>
  <c r="Y90" i="3"/>
  <c r="Y91" i="3"/>
  <c r="Y92" i="3"/>
  <c r="Y93" i="3"/>
  <c r="Y94" i="3"/>
  <c r="Y95" i="3"/>
  <c r="Y96" i="3"/>
  <c r="Y97" i="3"/>
  <c r="Y98" i="3"/>
  <c r="Y99" i="3"/>
  <c r="Y100" i="3"/>
  <c r="Y101" i="3"/>
  <c r="Z101" i="3" s="1"/>
  <c r="Y102" i="3"/>
  <c r="Y103" i="3"/>
  <c r="Z103" i="3" s="1"/>
  <c r="Y104" i="3"/>
  <c r="Y105" i="3"/>
  <c r="Y106" i="3"/>
  <c r="Y107" i="3"/>
  <c r="Y108" i="3"/>
  <c r="Y109" i="3"/>
  <c r="Y110" i="3"/>
  <c r="Y111" i="3"/>
  <c r="Z111" i="3" s="1"/>
  <c r="Y112" i="3"/>
  <c r="Y113" i="3"/>
  <c r="Y114" i="3"/>
  <c r="Y115" i="3"/>
  <c r="Y116" i="3"/>
  <c r="Y117" i="3"/>
  <c r="Y118" i="3"/>
  <c r="Y119" i="3"/>
  <c r="Z119" i="3" s="1"/>
  <c r="Y120" i="3"/>
  <c r="Y121" i="3"/>
  <c r="Y122" i="3"/>
  <c r="Y123" i="3"/>
  <c r="Y124" i="3"/>
  <c r="Y125" i="3"/>
  <c r="Y126" i="3"/>
  <c r="Y127" i="3"/>
  <c r="Y128" i="3"/>
  <c r="Y129" i="3"/>
  <c r="Y130" i="3"/>
  <c r="Y131" i="3"/>
  <c r="Y132" i="3"/>
  <c r="Y133" i="3"/>
  <c r="Z133" i="3" s="1"/>
  <c r="Y134" i="3"/>
  <c r="Y135" i="3"/>
  <c r="Z135" i="3" s="1"/>
  <c r="Y136" i="3"/>
  <c r="Y137" i="3"/>
  <c r="Y138" i="3"/>
  <c r="Y139" i="3"/>
  <c r="Y140" i="3"/>
  <c r="Y141" i="3"/>
  <c r="Y142" i="3"/>
  <c r="Y143" i="3"/>
  <c r="Z143" i="3" s="1"/>
  <c r="Y144" i="3"/>
  <c r="Y145" i="3"/>
  <c r="Y146" i="3"/>
  <c r="Y147" i="3"/>
  <c r="Y148" i="3"/>
  <c r="Y149" i="3"/>
  <c r="Y150" i="3"/>
  <c r="Y151" i="3"/>
  <c r="Z151" i="3" s="1"/>
  <c r="Y152" i="3"/>
  <c r="Y153" i="3"/>
  <c r="Y154" i="3"/>
  <c r="Y155" i="3"/>
  <c r="Y156" i="3"/>
  <c r="Y157" i="3"/>
  <c r="Y158" i="3"/>
  <c r="Y159" i="3"/>
  <c r="Y160" i="3"/>
  <c r="Y161" i="3"/>
  <c r="Y162" i="3"/>
  <c r="Y163" i="3"/>
  <c r="Y164" i="3"/>
  <c r="Y165" i="3"/>
  <c r="Z165" i="3" s="1"/>
  <c r="Y166" i="3"/>
  <c r="Y167" i="3"/>
  <c r="Z167" i="3" s="1"/>
  <c r="Y168" i="3"/>
  <c r="Y169" i="3"/>
  <c r="Y170" i="3"/>
  <c r="Y171" i="3"/>
  <c r="Y172" i="3"/>
  <c r="Y173" i="3"/>
  <c r="Y174" i="3"/>
  <c r="Y175" i="3"/>
  <c r="Z175" i="3" s="1"/>
  <c r="Y176" i="3"/>
  <c r="Y177" i="3"/>
  <c r="Y178" i="3"/>
  <c r="Y179" i="3"/>
  <c r="Y180" i="3"/>
  <c r="Y181" i="3"/>
  <c r="Y182" i="3"/>
  <c r="Y183" i="3"/>
  <c r="Z183" i="3" s="1"/>
  <c r="Y184" i="3"/>
  <c r="Y185" i="3"/>
  <c r="Y186" i="3"/>
  <c r="Y187" i="3"/>
  <c r="Y188" i="3"/>
  <c r="Y189" i="3"/>
  <c r="Y190" i="3"/>
  <c r="Y191" i="3"/>
  <c r="Y192" i="3"/>
  <c r="Y193" i="3"/>
  <c r="Y194" i="3"/>
  <c r="Y195" i="3"/>
  <c r="Y196" i="3"/>
  <c r="Y197" i="3"/>
  <c r="Z197" i="3" s="1"/>
  <c r="Y198" i="3"/>
  <c r="Y199" i="3"/>
  <c r="Z199" i="3" s="1"/>
  <c r="Y200" i="3"/>
  <c r="Y201" i="3"/>
  <c r="Y202" i="3"/>
  <c r="Y203" i="3"/>
  <c r="Y204" i="3"/>
  <c r="Y205" i="3"/>
  <c r="Y206" i="3"/>
  <c r="Y207" i="3"/>
  <c r="Z207" i="3" s="1"/>
  <c r="Y208" i="3"/>
  <c r="Y209" i="3"/>
  <c r="Y210" i="3"/>
  <c r="Y211" i="3"/>
  <c r="Y212" i="3"/>
  <c r="Y213" i="3"/>
  <c r="Y214" i="3"/>
  <c r="Y215" i="3"/>
  <c r="Z215" i="3" s="1"/>
  <c r="Y216" i="3"/>
  <c r="Y217" i="3"/>
  <c r="Y218" i="3"/>
  <c r="Y219" i="3"/>
  <c r="Y220" i="3"/>
  <c r="Y221" i="3"/>
  <c r="Y222" i="3"/>
  <c r="Y223" i="3"/>
  <c r="Y224" i="3"/>
  <c r="Y225" i="3"/>
  <c r="Y226" i="3"/>
  <c r="Y227" i="3"/>
  <c r="Y228" i="3"/>
  <c r="Y229" i="3"/>
  <c r="Z229" i="3" s="1"/>
  <c r="Y230" i="3"/>
  <c r="Y231" i="3"/>
  <c r="Z231" i="3" s="1"/>
  <c r="Y232" i="3"/>
  <c r="Y233" i="3"/>
  <c r="Y234" i="3"/>
  <c r="Y235" i="3"/>
  <c r="Y236" i="3"/>
  <c r="Y237" i="3"/>
  <c r="Y238" i="3"/>
  <c r="Y239" i="3"/>
  <c r="Z239" i="3" s="1"/>
  <c r="Y240" i="3"/>
  <c r="Y241" i="3"/>
  <c r="Y242" i="3"/>
  <c r="Y243" i="3"/>
  <c r="Y244" i="3"/>
  <c r="Y245" i="3"/>
  <c r="Y246" i="3"/>
  <c r="Y247" i="3"/>
  <c r="Z247" i="3" s="1"/>
  <c r="Y248" i="3"/>
  <c r="Y249" i="3"/>
  <c r="Y250" i="3"/>
  <c r="Y251" i="3"/>
  <c r="Y252" i="3"/>
  <c r="Y253" i="3"/>
  <c r="Y254" i="3"/>
  <c r="Y255" i="3"/>
  <c r="Y256" i="3"/>
  <c r="Y257" i="3"/>
  <c r="Y258" i="3"/>
  <c r="Y259" i="3"/>
  <c r="Y260" i="3"/>
  <c r="Y261" i="3"/>
  <c r="Z261" i="3" s="1"/>
  <c r="Y262" i="3"/>
  <c r="Y263" i="3"/>
  <c r="Z263" i="3" s="1"/>
  <c r="Y264" i="3"/>
  <c r="Y265" i="3"/>
  <c r="Y266" i="3"/>
  <c r="Y267" i="3"/>
  <c r="Y268" i="3"/>
  <c r="Y269" i="3"/>
  <c r="Y270" i="3"/>
  <c r="Y271" i="3"/>
  <c r="Z271" i="3" s="1"/>
  <c r="Y272" i="3"/>
  <c r="Y273" i="3"/>
  <c r="Y274" i="3"/>
  <c r="Y275" i="3"/>
  <c r="Y276" i="3"/>
  <c r="Y277" i="3"/>
  <c r="Y278" i="3"/>
  <c r="Y279" i="3"/>
  <c r="Z279" i="3" s="1"/>
  <c r="Y280" i="3"/>
  <c r="Y281" i="3"/>
  <c r="Y282" i="3"/>
  <c r="Y283" i="3"/>
  <c r="Y284" i="3"/>
  <c r="Y285" i="3"/>
  <c r="Y286" i="3"/>
  <c r="Y287" i="3"/>
  <c r="Y288" i="3"/>
  <c r="Y289" i="3"/>
  <c r="Y290" i="3"/>
  <c r="Y291" i="3"/>
  <c r="Y292" i="3"/>
  <c r="Y293" i="3"/>
  <c r="Z293" i="3" s="1"/>
  <c r="Y294" i="3"/>
  <c r="Y295" i="3"/>
  <c r="Z295" i="3" s="1"/>
  <c r="Y296" i="3"/>
  <c r="Y297" i="3"/>
  <c r="Y298" i="3"/>
  <c r="Y299" i="3"/>
  <c r="Y300" i="3"/>
  <c r="Y301" i="3"/>
  <c r="Y302" i="3"/>
  <c r="Y303" i="3"/>
  <c r="Z303" i="3" s="1"/>
  <c r="Y304" i="3"/>
  <c r="Y305" i="3"/>
  <c r="Y306" i="3"/>
  <c r="Y307" i="3"/>
  <c r="Y308" i="3"/>
  <c r="Y309" i="3"/>
  <c r="Y310" i="3"/>
  <c r="Y311" i="3"/>
  <c r="Z311" i="3" s="1"/>
  <c r="Y312" i="3"/>
  <c r="Y313" i="3"/>
  <c r="Y314" i="3"/>
  <c r="Y315" i="3"/>
  <c r="Y316" i="3"/>
  <c r="Y317" i="3"/>
  <c r="Y318" i="3"/>
  <c r="Y319" i="3"/>
  <c r="Y320" i="3"/>
  <c r="Y321" i="3"/>
  <c r="Y322" i="3"/>
  <c r="Y323" i="3"/>
  <c r="Y324" i="3"/>
  <c r="Y325" i="3"/>
  <c r="Z325" i="3" s="1"/>
  <c r="Y326" i="3"/>
  <c r="Y327" i="3"/>
  <c r="Z327" i="3" s="1"/>
  <c r="Y328" i="3"/>
  <c r="Y329" i="3"/>
  <c r="Y330" i="3"/>
  <c r="Y331" i="3"/>
  <c r="Y332" i="3"/>
  <c r="Y333" i="3"/>
  <c r="Y334" i="3"/>
  <c r="Y335" i="3"/>
  <c r="Z335" i="3" s="1"/>
  <c r="Y336" i="3"/>
  <c r="Y337" i="3"/>
  <c r="Y338" i="3"/>
  <c r="Y339" i="3"/>
  <c r="Y340" i="3"/>
  <c r="Y341" i="3"/>
  <c r="Y342" i="3"/>
  <c r="Y343" i="3"/>
  <c r="Z343" i="3" s="1"/>
  <c r="Y344" i="3"/>
  <c r="Y345" i="3"/>
  <c r="Y346" i="3"/>
  <c r="Y347" i="3"/>
  <c r="Y348" i="3"/>
  <c r="Y349" i="3"/>
  <c r="Y350" i="3"/>
  <c r="Y351" i="3"/>
  <c r="Y352" i="3"/>
  <c r="Y353" i="3"/>
  <c r="Y354" i="3"/>
  <c r="Y355" i="3"/>
  <c r="Y356" i="3"/>
  <c r="Y357" i="3"/>
  <c r="Z357" i="3" s="1"/>
  <c r="Y358" i="3"/>
  <c r="Y359" i="3"/>
  <c r="Z359" i="3" s="1"/>
  <c r="Y360" i="3"/>
  <c r="Y361" i="3"/>
  <c r="Y362" i="3"/>
  <c r="Y363" i="3"/>
  <c r="Y364" i="3"/>
  <c r="Y365" i="3"/>
  <c r="Z365" i="3" s="1"/>
  <c r="Y366" i="3"/>
  <c r="Y367" i="3"/>
  <c r="Z367" i="3" s="1"/>
  <c r="Y368" i="3"/>
  <c r="Y369" i="3"/>
  <c r="Y370" i="3"/>
  <c r="Y371" i="3"/>
  <c r="Y372" i="3"/>
  <c r="Y373" i="3"/>
  <c r="Y374" i="3"/>
  <c r="Y375" i="3"/>
  <c r="Z375" i="3" s="1"/>
  <c r="Y376" i="3"/>
  <c r="Y377" i="3"/>
  <c r="Y378" i="3"/>
  <c r="Y379" i="3"/>
  <c r="Y380" i="3"/>
  <c r="Y381" i="3"/>
  <c r="Y382" i="3"/>
  <c r="Y383" i="3"/>
  <c r="Y384" i="3"/>
  <c r="Y385" i="3"/>
  <c r="Y386" i="3"/>
  <c r="Y387" i="3"/>
  <c r="Y388" i="3"/>
  <c r="Y389" i="3"/>
  <c r="Z389" i="3" s="1"/>
  <c r="Y390" i="3"/>
  <c r="Y391" i="3"/>
  <c r="Z391" i="3" s="1"/>
  <c r="Y392" i="3"/>
  <c r="Y393" i="3"/>
  <c r="Y394" i="3"/>
  <c r="Y395" i="3"/>
  <c r="Y396" i="3"/>
  <c r="Y397" i="3"/>
  <c r="Z397" i="3" s="1"/>
  <c r="Y398" i="3"/>
  <c r="Y399" i="3"/>
  <c r="Z399" i="3" s="1"/>
  <c r="Y400" i="3"/>
  <c r="Y401" i="3"/>
  <c r="Y402" i="3"/>
  <c r="Y403" i="3"/>
  <c r="Y404" i="3"/>
  <c r="Y405" i="3"/>
  <c r="Y406" i="3"/>
  <c r="Y407" i="3"/>
  <c r="Z407" i="3" s="1"/>
  <c r="Y408" i="3"/>
  <c r="Y409" i="3"/>
  <c r="Y410" i="3"/>
  <c r="Y411" i="3"/>
  <c r="Y412" i="3"/>
  <c r="Y413" i="3"/>
  <c r="Y414" i="3"/>
  <c r="Y415" i="3"/>
  <c r="Y416" i="3"/>
  <c r="Y417" i="3"/>
  <c r="Y418" i="3"/>
  <c r="Y419" i="3"/>
  <c r="Y420" i="3"/>
  <c r="Y421" i="3"/>
  <c r="Z421" i="3" s="1"/>
  <c r="Y422" i="3"/>
  <c r="Y423" i="3"/>
  <c r="Z423" i="3" s="1"/>
  <c r="Y424" i="3"/>
  <c r="Y425" i="3"/>
  <c r="Y426" i="3"/>
  <c r="Y427" i="3"/>
  <c r="Y428" i="3"/>
  <c r="Y429" i="3"/>
  <c r="Z429" i="3" s="1"/>
  <c r="Y430" i="3"/>
  <c r="Y431" i="3"/>
  <c r="Z431" i="3" s="1"/>
  <c r="Y432" i="3"/>
  <c r="Y433" i="3"/>
  <c r="Y434" i="3"/>
  <c r="Y435" i="3"/>
  <c r="Y436" i="3"/>
  <c r="Y437" i="3"/>
  <c r="Y438" i="3"/>
  <c r="Y439" i="3"/>
  <c r="Z439" i="3" s="1"/>
  <c r="Y440" i="3"/>
  <c r="Y441" i="3"/>
  <c r="Y442" i="3"/>
  <c r="Y443" i="3"/>
  <c r="Z443" i="3" s="1"/>
  <c r="Y444" i="3"/>
  <c r="Y445" i="3"/>
  <c r="Y446" i="3"/>
  <c r="Y447" i="3"/>
  <c r="Y448" i="3"/>
  <c r="Y449" i="3"/>
  <c r="Y450" i="3"/>
  <c r="Y451" i="3"/>
  <c r="Y452" i="3"/>
  <c r="Y453" i="3"/>
  <c r="Z453" i="3" s="1"/>
  <c r="Y454" i="3"/>
  <c r="Y455" i="3"/>
  <c r="Z455" i="3" s="1"/>
  <c r="Y456" i="3"/>
  <c r="Y457" i="3"/>
  <c r="Y458" i="3"/>
  <c r="Y459" i="3"/>
  <c r="Y460" i="3"/>
  <c r="Y461" i="3"/>
  <c r="Z461" i="3" s="1"/>
  <c r="Y462" i="3"/>
  <c r="Y463" i="3"/>
  <c r="Z463" i="3" s="1"/>
  <c r="Y464" i="3"/>
  <c r="Y465" i="3"/>
  <c r="Y466" i="3"/>
  <c r="Y467" i="3"/>
  <c r="Y468" i="3"/>
  <c r="Y469" i="3"/>
  <c r="Y470" i="3"/>
  <c r="Y471" i="3"/>
  <c r="Z471" i="3" s="1"/>
  <c r="Y472" i="3"/>
  <c r="Y473" i="3"/>
  <c r="Y474" i="3"/>
  <c r="Y475" i="3"/>
  <c r="Y476" i="3"/>
  <c r="Y477" i="3"/>
  <c r="Y478" i="3"/>
  <c r="Y479" i="3"/>
  <c r="Y480" i="3"/>
  <c r="Y481" i="3"/>
  <c r="Y482" i="3"/>
  <c r="Y483" i="3"/>
  <c r="Y484" i="3"/>
  <c r="Y485" i="3"/>
  <c r="Z485" i="3" s="1"/>
  <c r="Y486" i="3"/>
  <c r="Y487" i="3"/>
  <c r="Z487" i="3" s="1"/>
  <c r="Y488" i="3"/>
  <c r="Y489" i="3"/>
  <c r="Y490" i="3"/>
  <c r="Y491" i="3"/>
  <c r="Y492" i="3"/>
  <c r="Y493" i="3"/>
  <c r="Z493" i="3" s="1"/>
  <c r="Y494" i="3"/>
  <c r="Y495" i="3"/>
  <c r="Z495" i="3" s="1"/>
  <c r="Y496" i="3"/>
  <c r="Y497" i="3"/>
  <c r="Y498" i="3"/>
  <c r="Y499" i="3"/>
  <c r="Y500" i="3"/>
  <c r="Y501" i="3"/>
  <c r="Y502" i="3"/>
  <c r="Y503" i="3"/>
  <c r="Z503" i="3" s="1"/>
  <c r="Y504" i="3"/>
  <c r="Y505" i="3"/>
  <c r="Y506" i="3"/>
  <c r="Y507" i="3"/>
  <c r="Y508" i="3"/>
  <c r="Y509" i="3"/>
  <c r="Y510" i="3"/>
  <c r="Y511" i="3"/>
  <c r="Y512" i="3"/>
  <c r="Y513" i="3"/>
  <c r="Y514" i="3"/>
  <c r="Y515" i="3"/>
  <c r="Y516" i="3"/>
  <c r="Y517" i="3"/>
  <c r="Z517" i="3" s="1"/>
  <c r="Y518" i="3"/>
  <c r="Y519" i="3"/>
  <c r="Z519" i="3" s="1"/>
  <c r="Y520" i="3"/>
  <c r="Y521" i="3"/>
  <c r="Y522" i="3"/>
  <c r="Y523" i="3"/>
  <c r="Y524" i="3"/>
  <c r="Y525" i="3"/>
  <c r="Z525" i="3" s="1"/>
  <c r="Y526" i="3"/>
  <c r="Y527" i="3"/>
  <c r="Z527" i="3" s="1"/>
  <c r="Y528" i="3"/>
  <c r="Y529" i="3"/>
  <c r="Y530" i="3"/>
  <c r="Y531" i="3"/>
  <c r="Y532" i="3"/>
  <c r="Y533" i="3"/>
  <c r="Y534" i="3"/>
  <c r="Y535" i="3"/>
  <c r="Z535" i="3" s="1"/>
  <c r="Y536" i="3"/>
  <c r="Y537" i="3"/>
  <c r="Y538" i="3"/>
  <c r="Y539" i="3"/>
  <c r="Y540" i="3"/>
  <c r="Y541" i="3"/>
  <c r="Y542" i="3"/>
  <c r="Y543" i="3"/>
  <c r="Y544" i="3"/>
  <c r="Y545" i="3"/>
  <c r="Y546" i="3"/>
  <c r="Y547" i="3"/>
  <c r="Y548" i="3"/>
  <c r="Y549" i="3"/>
  <c r="Z549" i="3" s="1"/>
  <c r="Y550" i="3"/>
  <c r="Y551" i="3"/>
  <c r="Z551" i="3" s="1"/>
  <c r="Y552" i="3"/>
  <c r="Y553" i="3"/>
  <c r="Y554" i="3"/>
  <c r="Y555" i="3"/>
  <c r="Y556" i="3"/>
  <c r="Y557" i="3"/>
  <c r="Z557" i="3" s="1"/>
  <c r="Y558" i="3"/>
  <c r="Y559" i="3"/>
  <c r="Z559" i="3" s="1"/>
  <c r="Y560" i="3"/>
  <c r="Y561" i="3"/>
  <c r="Y562" i="3"/>
  <c r="Y563" i="3"/>
  <c r="Y564" i="3"/>
  <c r="Y565" i="3"/>
  <c r="Y566" i="3"/>
  <c r="Y567" i="3"/>
  <c r="Z567" i="3" s="1"/>
  <c r="Y568" i="3"/>
  <c r="Y569" i="3"/>
  <c r="Y570" i="3"/>
  <c r="Y571" i="3"/>
  <c r="Z571" i="3" s="1"/>
  <c r="Y572" i="3"/>
  <c r="Y573" i="3"/>
  <c r="Y574" i="3"/>
  <c r="Y575" i="3"/>
  <c r="Y576" i="3"/>
  <c r="Y577" i="3"/>
  <c r="Y578" i="3"/>
  <c r="Y579" i="3"/>
  <c r="Y580" i="3"/>
  <c r="Y581" i="3"/>
  <c r="Z581" i="3" s="1"/>
  <c r="Y582" i="3"/>
  <c r="Y583" i="3"/>
  <c r="Z583" i="3" s="1"/>
  <c r="Y584" i="3"/>
  <c r="Y585" i="3"/>
  <c r="Y586" i="3"/>
  <c r="Y587" i="3"/>
  <c r="Y588" i="3"/>
  <c r="Y589" i="3"/>
  <c r="Z589" i="3" s="1"/>
  <c r="Y590" i="3"/>
  <c r="Y591" i="3"/>
  <c r="Z591" i="3" s="1"/>
  <c r="Y592" i="3"/>
  <c r="Y593" i="3"/>
  <c r="Y594" i="3"/>
  <c r="Y595" i="3"/>
  <c r="Y596" i="3"/>
  <c r="Y597" i="3"/>
  <c r="Y598" i="3"/>
  <c r="Y599" i="3"/>
  <c r="Z599" i="3" s="1"/>
  <c r="Y600" i="3"/>
  <c r="Y601" i="3"/>
  <c r="Y602" i="3"/>
  <c r="Y603" i="3"/>
  <c r="Y604" i="3"/>
  <c r="Y605" i="3"/>
  <c r="Y606" i="3"/>
  <c r="Y607" i="3"/>
  <c r="Y608" i="3"/>
  <c r="Y609" i="3"/>
  <c r="Y610" i="3"/>
  <c r="Y611" i="3"/>
  <c r="Y612" i="3"/>
  <c r="Y613" i="3"/>
  <c r="Z613" i="3" s="1"/>
  <c r="Y614" i="3"/>
  <c r="Y615" i="3"/>
  <c r="Z615" i="3" s="1"/>
  <c r="Y616" i="3"/>
  <c r="Y617" i="3"/>
  <c r="Y618" i="3"/>
  <c r="Y619" i="3"/>
  <c r="Y620" i="3"/>
  <c r="Y621" i="3"/>
  <c r="Z621" i="3" s="1"/>
  <c r="Y622" i="3"/>
  <c r="Y623" i="3"/>
  <c r="Z623" i="3" s="1"/>
  <c r="Y624" i="3"/>
  <c r="Y625" i="3"/>
  <c r="Y626" i="3"/>
  <c r="Y627" i="3"/>
  <c r="Y628" i="3"/>
  <c r="Y629" i="3"/>
  <c r="Y630" i="3"/>
  <c r="Y631" i="3"/>
  <c r="Z631" i="3" s="1"/>
  <c r="Y632" i="3"/>
  <c r="Y633" i="3"/>
  <c r="Y634" i="3"/>
  <c r="Y635" i="3"/>
  <c r="Y636" i="3"/>
  <c r="Y637" i="3"/>
  <c r="Y638" i="3"/>
  <c r="Y639" i="3"/>
  <c r="Y640" i="3"/>
  <c r="Y641" i="3"/>
  <c r="Y642" i="3"/>
  <c r="Y643" i="3"/>
  <c r="Y644" i="3"/>
  <c r="Y645" i="3"/>
  <c r="Z645" i="3" s="1"/>
  <c r="Y646" i="3"/>
  <c r="Y647" i="3"/>
  <c r="Z647" i="3" s="1"/>
  <c r="Y648" i="3"/>
  <c r="Y649" i="3"/>
  <c r="Y650" i="3"/>
  <c r="Y651" i="3"/>
  <c r="Y652" i="3"/>
  <c r="Y653" i="3"/>
  <c r="Z653" i="3" s="1"/>
  <c r="Y654" i="3"/>
  <c r="Y655" i="3"/>
  <c r="Z655" i="3" s="1"/>
  <c r="Y656" i="3"/>
  <c r="Y657" i="3"/>
  <c r="Y658" i="3"/>
  <c r="Y659" i="3"/>
  <c r="Y660" i="3"/>
  <c r="Y661" i="3"/>
  <c r="Y662" i="3"/>
  <c r="Y663" i="3"/>
  <c r="Z663" i="3" s="1"/>
  <c r="Y664" i="3"/>
  <c r="Y665" i="3"/>
  <c r="Y666" i="3"/>
  <c r="Y667" i="3"/>
  <c r="Y668" i="3"/>
  <c r="Y669" i="3"/>
  <c r="Y670" i="3"/>
  <c r="Z670" i="3" s="1"/>
  <c r="Y671" i="3"/>
  <c r="Y672" i="3"/>
  <c r="Y673" i="3"/>
  <c r="Y674" i="3"/>
  <c r="Y675" i="3"/>
  <c r="Y676" i="3"/>
  <c r="Y677" i="3"/>
  <c r="Z677" i="3" s="1"/>
  <c r="Y678" i="3"/>
  <c r="Z678" i="3" s="1"/>
  <c r="Y679" i="3"/>
  <c r="Z679" i="3" s="1"/>
  <c r="Y680" i="3"/>
  <c r="Y681" i="3"/>
  <c r="Y682" i="3"/>
  <c r="Y683" i="3"/>
  <c r="Y684" i="3"/>
  <c r="Y685" i="3"/>
  <c r="Z685" i="3" s="1"/>
  <c r="Y686" i="3"/>
  <c r="Z686" i="3" s="1"/>
  <c r="Y687" i="3"/>
  <c r="Y688" i="3"/>
  <c r="Y689" i="3"/>
  <c r="Y690" i="3"/>
  <c r="Y691" i="3"/>
  <c r="Y692" i="3"/>
  <c r="Y693" i="3"/>
  <c r="Z693" i="3" s="1"/>
  <c r="Y694" i="3"/>
  <c r="Z694" i="3" s="1"/>
  <c r="Y695" i="3"/>
  <c r="Y696" i="3"/>
  <c r="Z696" i="3" s="1"/>
  <c r="Y697" i="3"/>
  <c r="Z697" i="3" s="1"/>
  <c r="Y698" i="3"/>
  <c r="Y699" i="3"/>
  <c r="Z699" i="3" s="1"/>
  <c r="Y700" i="3"/>
  <c r="Y701" i="3"/>
  <c r="Z701" i="3" s="1"/>
  <c r="Y702" i="3"/>
  <c r="Z702" i="3" s="1"/>
  <c r="Y703" i="3"/>
  <c r="Y704" i="3"/>
  <c r="Z704" i="3" s="1"/>
  <c r="Y705" i="3"/>
  <c r="Z705" i="3" s="1"/>
  <c r="Y706" i="3"/>
  <c r="Y707" i="3"/>
  <c r="Z707" i="3" s="1"/>
  <c r="Y708" i="3"/>
  <c r="Y709" i="3"/>
  <c r="Z709" i="3" s="1"/>
  <c r="Y710" i="3"/>
  <c r="Z710" i="3" s="1"/>
  <c r="Y711" i="3"/>
  <c r="Y712" i="3"/>
  <c r="Z712" i="3" s="1"/>
  <c r="Y713" i="3"/>
  <c r="Z713" i="3" s="1"/>
  <c r="Y714" i="3"/>
  <c r="Y715" i="3"/>
  <c r="Z715" i="3" s="1"/>
  <c r="Y716" i="3"/>
  <c r="Y717" i="3"/>
  <c r="Z717" i="3" s="1"/>
  <c r="Y718" i="3"/>
  <c r="Z718" i="3" s="1"/>
  <c r="Y719" i="3"/>
  <c r="Y720" i="3"/>
  <c r="Z720" i="3" s="1"/>
  <c r="Y721" i="3"/>
  <c r="Z721" i="3" s="1"/>
  <c r="Y722" i="3"/>
  <c r="Y723" i="3"/>
  <c r="Z723" i="3" s="1"/>
  <c r="Y724" i="3"/>
  <c r="Y725" i="3"/>
  <c r="Z725" i="3" s="1"/>
  <c r="Y726" i="3"/>
  <c r="Z726" i="3" s="1"/>
  <c r="Y727" i="3"/>
  <c r="Y728" i="3"/>
  <c r="Z728" i="3" s="1"/>
  <c r="Y729" i="3"/>
  <c r="Z729" i="3" s="1"/>
  <c r="Y730" i="3"/>
  <c r="Y731" i="3"/>
  <c r="Z731" i="3" s="1"/>
  <c r="Y732" i="3"/>
  <c r="Y733" i="3"/>
  <c r="Z733" i="3" s="1"/>
  <c r="Y734" i="3"/>
  <c r="Z734" i="3" s="1"/>
  <c r="Y735" i="3"/>
  <c r="Y736" i="3"/>
  <c r="Z736" i="3" s="1"/>
  <c r="Y737" i="3"/>
  <c r="Z737" i="3" s="1"/>
  <c r="Y738" i="3"/>
  <c r="Y739" i="3"/>
  <c r="Z739" i="3" s="1"/>
  <c r="Y740" i="3"/>
  <c r="Y741" i="3"/>
  <c r="Z741" i="3" s="1"/>
  <c r="Y742" i="3"/>
  <c r="Z742" i="3" s="1"/>
  <c r="Y743" i="3"/>
  <c r="Y744" i="3"/>
  <c r="Z744" i="3" s="1"/>
  <c r="Y745" i="3"/>
  <c r="Z745" i="3" s="1"/>
  <c r="Y746" i="3"/>
  <c r="Y747" i="3"/>
  <c r="Z747" i="3" s="1"/>
  <c r="Y748" i="3"/>
  <c r="Y749" i="3"/>
  <c r="Z749" i="3" s="1"/>
  <c r="Y750" i="3"/>
  <c r="Y751" i="3"/>
  <c r="Y752" i="3"/>
  <c r="Z752" i="3" s="1"/>
  <c r="Y753" i="3"/>
  <c r="Z753" i="3" s="1"/>
  <c r="Y754" i="3"/>
  <c r="Y755" i="3"/>
  <c r="Z755" i="3" s="1"/>
  <c r="Y756" i="3"/>
  <c r="Y757" i="3"/>
  <c r="Z757" i="3" s="1"/>
  <c r="Y758" i="3"/>
  <c r="Z758" i="3" s="1"/>
  <c r="Y759" i="3"/>
  <c r="Y760" i="3"/>
  <c r="Z760" i="3" s="1"/>
  <c r="Y761" i="3"/>
  <c r="Z761" i="3" s="1"/>
  <c r="Y762" i="3"/>
  <c r="Y763" i="3"/>
  <c r="Z763" i="3" s="1"/>
  <c r="Y764" i="3"/>
  <c r="Y765" i="3"/>
  <c r="Z765" i="3" s="1"/>
  <c r="Y766" i="3"/>
  <c r="Z766" i="3" s="1"/>
  <c r="Y767" i="3"/>
  <c r="Y768" i="3"/>
  <c r="Z768" i="3" s="1"/>
  <c r="Y769" i="3"/>
  <c r="Z769" i="3" s="1"/>
  <c r="Y770" i="3"/>
  <c r="Y771" i="3"/>
  <c r="Z771" i="3" s="1"/>
  <c r="Y772" i="3"/>
  <c r="Y773" i="3"/>
  <c r="Z773" i="3" s="1"/>
  <c r="Y774" i="3"/>
  <c r="Z774" i="3" s="1"/>
  <c r="Y775" i="3"/>
  <c r="Y776" i="3"/>
  <c r="Z776" i="3" s="1"/>
  <c r="Y777" i="3"/>
  <c r="Z777" i="3" s="1"/>
  <c r="Y778" i="3"/>
  <c r="Y779" i="3"/>
  <c r="Z779" i="3" s="1"/>
  <c r="Y780" i="3"/>
  <c r="Y781" i="3"/>
  <c r="Z781" i="3" s="1"/>
  <c r="Y782" i="3"/>
  <c r="Y783" i="3"/>
  <c r="Y784" i="3"/>
  <c r="Z784" i="3" s="1"/>
  <c r="Y785" i="3"/>
  <c r="Z785" i="3" s="1"/>
  <c r="Y786" i="3"/>
  <c r="Y787" i="3"/>
  <c r="Z787" i="3" s="1"/>
  <c r="Y788" i="3"/>
  <c r="Y789" i="3"/>
  <c r="Z789" i="3" s="1"/>
  <c r="Y790" i="3"/>
  <c r="Z790" i="3" s="1"/>
  <c r="Y791" i="3"/>
  <c r="Y792" i="3"/>
  <c r="Z792" i="3" s="1"/>
  <c r="Y793" i="3"/>
  <c r="Z793" i="3" s="1"/>
  <c r="Y794" i="3"/>
  <c r="Y795" i="3"/>
  <c r="Z795" i="3" s="1"/>
  <c r="Y796" i="3"/>
  <c r="Y797" i="3"/>
  <c r="Z797" i="3" s="1"/>
  <c r="Y798" i="3"/>
  <c r="Z798" i="3" s="1"/>
  <c r="Y799" i="3"/>
  <c r="Y800" i="3"/>
  <c r="Z800" i="3" s="1"/>
  <c r="Y801" i="3"/>
  <c r="Z801" i="3" s="1"/>
  <c r="Y802" i="3"/>
  <c r="Y803" i="3"/>
  <c r="Z803" i="3" s="1"/>
  <c r="Y804" i="3"/>
  <c r="Y805" i="3"/>
  <c r="Z805" i="3" s="1"/>
  <c r="Y806" i="3"/>
  <c r="Z806" i="3" s="1"/>
  <c r="Y807" i="3"/>
  <c r="Y808" i="3"/>
  <c r="Z808" i="3" s="1"/>
  <c r="Y809" i="3"/>
  <c r="Z809" i="3" s="1"/>
  <c r="Y810" i="3"/>
  <c r="Y811" i="3"/>
  <c r="Z811" i="3" s="1"/>
  <c r="Y812" i="3"/>
  <c r="Y813" i="3"/>
  <c r="Z813" i="3" s="1"/>
  <c r="Y814" i="3"/>
  <c r="Y815" i="3"/>
  <c r="Y816" i="3"/>
  <c r="Z816" i="3" s="1"/>
  <c r="Y817" i="3"/>
  <c r="Z817" i="3" s="1"/>
  <c r="Y818" i="3"/>
  <c r="Y819" i="3"/>
  <c r="Z819" i="3" s="1"/>
  <c r="Y820" i="3"/>
  <c r="Y821" i="3"/>
  <c r="Z821" i="3" s="1"/>
  <c r="Y822" i="3"/>
  <c r="Z822" i="3" s="1"/>
  <c r="Y823" i="3"/>
  <c r="Y824" i="3"/>
  <c r="Z824" i="3" s="1"/>
  <c r="Y825" i="3"/>
  <c r="Z825" i="3" s="1"/>
  <c r="Y826" i="3"/>
  <c r="Z826" i="3" s="1"/>
  <c r="Y827" i="3"/>
  <c r="Z827" i="3" s="1"/>
  <c r="Y828" i="3"/>
  <c r="Y829" i="3"/>
  <c r="Z829" i="3" s="1"/>
  <c r="Y830" i="3"/>
  <c r="Z830" i="3" s="1"/>
  <c r="Y831" i="3"/>
  <c r="Y832" i="3"/>
  <c r="Z832" i="3" s="1"/>
  <c r="Y833" i="3"/>
  <c r="Z833" i="3" s="1"/>
  <c r="Y834" i="3"/>
  <c r="Y835" i="3"/>
  <c r="Z835" i="3" s="1"/>
  <c r="Y836" i="3"/>
  <c r="Y837" i="3"/>
  <c r="Z837" i="3" s="1"/>
  <c r="Y838" i="3"/>
  <c r="Z838" i="3" s="1"/>
  <c r="Y839" i="3"/>
  <c r="Y840" i="3"/>
  <c r="Z840" i="3" s="1"/>
  <c r="Y841" i="3"/>
  <c r="Z841" i="3" s="1"/>
  <c r="Y842" i="3"/>
  <c r="Y843" i="3"/>
  <c r="Z843" i="3" s="1"/>
  <c r="Y844" i="3"/>
  <c r="Y845" i="3"/>
  <c r="Z845" i="3" s="1"/>
  <c r="Y846" i="3"/>
  <c r="Y847" i="3"/>
  <c r="Y848" i="3"/>
  <c r="Z848" i="3" s="1"/>
  <c r="Y849" i="3"/>
  <c r="Z849" i="3" s="1"/>
  <c r="Y850" i="3"/>
  <c r="Y851" i="3"/>
  <c r="Z851" i="3" s="1"/>
  <c r="Y852" i="3"/>
  <c r="Y853" i="3"/>
  <c r="Z853" i="3" s="1"/>
  <c r="Y854" i="3"/>
  <c r="Z854" i="3" s="1"/>
  <c r="Y855" i="3"/>
  <c r="Y856" i="3"/>
  <c r="Z856" i="3" s="1"/>
  <c r="Y857" i="3"/>
  <c r="Z857" i="3" s="1"/>
  <c r="Y858" i="3"/>
  <c r="Y859" i="3"/>
  <c r="Z859" i="3" s="1"/>
  <c r="Y860" i="3"/>
  <c r="Y861" i="3"/>
  <c r="Z861" i="3" s="1"/>
  <c r="Y862" i="3"/>
  <c r="Z862" i="3" s="1"/>
  <c r="Y863" i="3"/>
  <c r="Y864" i="3"/>
  <c r="Z864" i="3" s="1"/>
  <c r="Y865" i="3"/>
  <c r="Z865" i="3" s="1"/>
  <c r="Y866" i="3"/>
  <c r="Y867" i="3"/>
  <c r="Z867" i="3" s="1"/>
  <c r="Y868" i="3"/>
  <c r="Y869" i="3"/>
  <c r="Z869" i="3" s="1"/>
  <c r="Y870" i="3"/>
  <c r="Z870" i="3" s="1"/>
  <c r="Y871" i="3"/>
  <c r="Y872" i="3"/>
  <c r="Z872" i="3" s="1"/>
  <c r="Y873" i="3"/>
  <c r="Z873" i="3" s="1"/>
  <c r="Y874" i="3"/>
  <c r="Y875" i="3"/>
  <c r="Z875" i="3" s="1"/>
  <c r="Y876" i="3"/>
  <c r="Y877" i="3"/>
  <c r="Z877" i="3" s="1"/>
  <c r="Y878" i="3"/>
  <c r="Y879" i="3"/>
  <c r="Y880" i="3"/>
  <c r="Z880" i="3" s="1"/>
  <c r="Y881" i="3"/>
  <c r="Z881" i="3" s="1"/>
  <c r="Y882" i="3"/>
  <c r="Y883" i="3"/>
  <c r="Z883" i="3" s="1"/>
  <c r="Y884" i="3"/>
  <c r="Y885" i="3"/>
  <c r="Z885" i="3" s="1"/>
  <c r="Y886" i="3"/>
  <c r="Z886" i="3" s="1"/>
  <c r="Y887" i="3"/>
  <c r="Y888" i="3"/>
  <c r="Z888" i="3" s="1"/>
  <c r="Y889" i="3"/>
  <c r="Z889" i="3" s="1"/>
  <c r="Y890" i="3"/>
  <c r="Y891" i="3"/>
  <c r="Z891" i="3" s="1"/>
  <c r="Y892" i="3"/>
  <c r="Y893" i="3"/>
  <c r="Z893" i="3" s="1"/>
  <c r="Y894" i="3"/>
  <c r="Z894" i="3" s="1"/>
  <c r="Y895" i="3"/>
  <c r="Y896" i="3"/>
  <c r="Z896" i="3" s="1"/>
  <c r="Y897" i="3"/>
  <c r="Z897" i="3" s="1"/>
  <c r="Y898" i="3"/>
  <c r="Y899" i="3"/>
  <c r="Z899" i="3" s="1"/>
  <c r="Y900" i="3"/>
  <c r="Y901" i="3"/>
  <c r="Z901" i="3" s="1"/>
  <c r="Y902" i="3"/>
  <c r="Z902" i="3" s="1"/>
  <c r="Y903" i="3"/>
  <c r="Y904" i="3"/>
  <c r="Z904" i="3" s="1"/>
  <c r="Y905" i="3"/>
  <c r="Z905" i="3" s="1"/>
  <c r="Y906" i="3"/>
  <c r="Y907" i="3"/>
  <c r="Z907" i="3" s="1"/>
  <c r="Y908" i="3"/>
  <c r="Y909" i="3"/>
  <c r="Z909" i="3" s="1"/>
  <c r="Y910" i="3"/>
  <c r="Y911" i="3"/>
  <c r="Y912" i="3"/>
  <c r="Z912" i="3" s="1"/>
  <c r="Y913" i="3"/>
  <c r="Z913" i="3" s="1"/>
  <c r="Y914" i="3"/>
  <c r="Y915" i="3"/>
  <c r="Z915" i="3" s="1"/>
  <c r="Y916" i="3"/>
  <c r="Y917" i="3"/>
  <c r="Z917" i="3" s="1"/>
  <c r="Y918" i="3"/>
  <c r="Z918" i="3" s="1"/>
  <c r="Y919" i="3"/>
  <c r="Y920" i="3"/>
  <c r="Z920" i="3" s="1"/>
  <c r="Y921" i="3"/>
  <c r="Z921" i="3" s="1"/>
  <c r="Y922" i="3"/>
  <c r="Y923" i="3"/>
  <c r="Z923" i="3" s="1"/>
  <c r="Y924" i="3"/>
  <c r="Y925" i="3"/>
  <c r="Z925" i="3" s="1"/>
  <c r="Y926" i="3"/>
  <c r="Z926" i="3" s="1"/>
  <c r="Y927" i="3"/>
  <c r="Y928" i="3"/>
  <c r="Z928" i="3" s="1"/>
  <c r="Y929" i="3"/>
  <c r="Z929" i="3" s="1"/>
  <c r="Y930" i="3"/>
  <c r="Z930" i="3" s="1"/>
  <c r="Y931" i="3"/>
  <c r="Z931" i="3" s="1"/>
  <c r="Y932" i="3"/>
  <c r="Y933" i="3"/>
  <c r="Z933" i="3" s="1"/>
  <c r="Y934" i="3"/>
  <c r="Z934" i="3" s="1"/>
  <c r="Y935" i="3"/>
  <c r="Y936" i="3"/>
  <c r="Z936" i="3" s="1"/>
  <c r="Y937" i="3"/>
  <c r="Z937" i="3" s="1"/>
  <c r="Y938" i="3"/>
  <c r="Y939" i="3"/>
  <c r="Z939" i="3" s="1"/>
  <c r="Y940" i="3"/>
  <c r="Y941" i="3"/>
  <c r="Z941" i="3" s="1"/>
  <c r="Y942" i="3"/>
  <c r="Z942" i="3" s="1"/>
  <c r="Y943" i="3"/>
  <c r="Y944" i="3"/>
  <c r="Y945" i="3"/>
  <c r="Z945" i="3" s="1"/>
  <c r="Y946" i="3"/>
  <c r="Y947" i="3"/>
  <c r="Z947" i="3" s="1"/>
  <c r="Y948" i="3"/>
  <c r="Y949" i="3"/>
  <c r="Z949" i="3" s="1"/>
  <c r="Y950" i="3"/>
  <c r="Z950" i="3" s="1"/>
  <c r="Y951" i="3"/>
  <c r="Y952" i="3"/>
  <c r="Y953" i="3"/>
  <c r="Z953" i="3" s="1"/>
  <c r="Y954" i="3"/>
  <c r="Y955" i="3"/>
  <c r="Z955" i="3" s="1"/>
  <c r="Y956" i="3"/>
  <c r="Y957" i="3"/>
  <c r="Z957" i="3" s="1"/>
  <c r="Y958" i="3"/>
  <c r="Z958" i="3" s="1"/>
  <c r="Y959" i="3"/>
  <c r="Y960" i="3"/>
  <c r="Y961" i="3"/>
  <c r="Z961" i="3" s="1"/>
  <c r="Y962" i="3"/>
  <c r="Y963" i="3"/>
  <c r="Z963" i="3" s="1"/>
  <c r="Y964" i="3"/>
  <c r="Y965" i="3"/>
  <c r="Z965" i="3" s="1"/>
  <c r="Y966" i="3"/>
  <c r="Z966" i="3" s="1"/>
  <c r="Y967" i="3"/>
  <c r="Y968" i="3"/>
  <c r="Y969" i="3"/>
  <c r="Z969" i="3" s="1"/>
  <c r="Y970" i="3"/>
  <c r="Y971" i="3"/>
  <c r="Z971" i="3" s="1"/>
  <c r="Y972" i="3"/>
  <c r="Y973" i="3"/>
  <c r="Z973" i="3" s="1"/>
  <c r="Y974" i="3"/>
  <c r="Z974" i="3" s="1"/>
  <c r="Y975" i="3"/>
  <c r="Y976" i="3"/>
  <c r="Y977" i="3"/>
  <c r="Z977" i="3" s="1"/>
  <c r="Y978" i="3"/>
  <c r="Y979" i="3"/>
  <c r="Z979" i="3" s="1"/>
  <c r="Y980" i="3"/>
  <c r="Y981" i="3"/>
  <c r="Z981" i="3" s="1"/>
  <c r="Y982" i="3"/>
  <c r="Z982" i="3" s="1"/>
  <c r="Y983" i="3"/>
  <c r="Y984" i="3"/>
  <c r="Y985" i="3"/>
  <c r="Z985" i="3" s="1"/>
  <c r="Y986" i="3"/>
  <c r="Y987" i="3"/>
  <c r="Z987" i="3" s="1"/>
  <c r="Y988" i="3"/>
  <c r="Y989" i="3"/>
  <c r="Z989" i="3" s="1"/>
  <c r="Y990" i="3"/>
  <c r="Z990" i="3" s="1"/>
  <c r="Y991" i="3"/>
  <c r="Y992" i="3"/>
  <c r="Y993" i="3"/>
  <c r="Z993" i="3" s="1"/>
  <c r="Y994" i="3"/>
  <c r="Y995" i="3"/>
  <c r="Z995" i="3" s="1"/>
  <c r="Y996" i="3"/>
  <c r="Y997" i="3"/>
  <c r="Z997" i="3" s="1"/>
  <c r="Y998" i="3"/>
  <c r="Z998" i="3" s="1"/>
  <c r="Y999" i="3"/>
  <c r="Y1000" i="3"/>
  <c r="Y1001" i="3"/>
  <c r="Z1001" i="3" s="1"/>
  <c r="Y1002" i="3"/>
  <c r="Y1003" i="3"/>
  <c r="Z1003" i="3" s="1"/>
  <c r="Y1004" i="3"/>
  <c r="Y1005" i="3"/>
  <c r="Z1005" i="3" s="1"/>
  <c r="Y1006" i="3"/>
  <c r="Y1007" i="3"/>
  <c r="Y1008" i="3"/>
  <c r="Y1009" i="3"/>
  <c r="Z1009" i="3" s="1"/>
  <c r="Y1010" i="3"/>
  <c r="Y1011" i="3"/>
  <c r="Z1011" i="3" s="1"/>
  <c r="Y1012" i="3"/>
  <c r="Y1013" i="3"/>
  <c r="Z1013" i="3" s="1"/>
  <c r="Y15" i="3"/>
  <c r="Z15" i="3" s="1"/>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7"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V307" i="3"/>
  <c r="V308" i="3"/>
  <c r="V309" i="3"/>
  <c r="V310" i="3"/>
  <c r="V311" i="3"/>
  <c r="V312" i="3"/>
  <c r="V313" i="3"/>
  <c r="V314" i="3"/>
  <c r="V315" i="3"/>
  <c r="V316" i="3"/>
  <c r="V317" i="3"/>
  <c r="V318" i="3"/>
  <c r="V319" i="3"/>
  <c r="V320" i="3"/>
  <c r="V321" i="3"/>
  <c r="V322" i="3"/>
  <c r="V323" i="3"/>
  <c r="V324" i="3"/>
  <c r="V325" i="3"/>
  <c r="V326" i="3"/>
  <c r="V327" i="3"/>
  <c r="V328" i="3"/>
  <c r="V329" i="3"/>
  <c r="V330" i="3"/>
  <c r="V331" i="3"/>
  <c r="V332" i="3"/>
  <c r="V333" i="3"/>
  <c r="V334" i="3"/>
  <c r="V335" i="3"/>
  <c r="V336" i="3"/>
  <c r="V337" i="3"/>
  <c r="V338" i="3"/>
  <c r="V339" i="3"/>
  <c r="V340" i="3"/>
  <c r="V341" i="3"/>
  <c r="V342" i="3"/>
  <c r="V343" i="3"/>
  <c r="V344" i="3"/>
  <c r="V345" i="3"/>
  <c r="V346" i="3"/>
  <c r="V347" i="3"/>
  <c r="V348" i="3"/>
  <c r="V349" i="3"/>
  <c r="V350" i="3"/>
  <c r="V351" i="3"/>
  <c r="V352" i="3"/>
  <c r="V353" i="3"/>
  <c r="V354" i="3"/>
  <c r="V355" i="3"/>
  <c r="V356" i="3"/>
  <c r="V357" i="3"/>
  <c r="V358" i="3"/>
  <c r="V359" i="3"/>
  <c r="V360" i="3"/>
  <c r="V361" i="3"/>
  <c r="V362" i="3"/>
  <c r="V363" i="3"/>
  <c r="V364" i="3"/>
  <c r="V365" i="3"/>
  <c r="V366" i="3"/>
  <c r="V367" i="3"/>
  <c r="V368" i="3"/>
  <c r="V369" i="3"/>
  <c r="V370" i="3"/>
  <c r="V371" i="3"/>
  <c r="V372" i="3"/>
  <c r="V373" i="3"/>
  <c r="V374" i="3"/>
  <c r="V375" i="3"/>
  <c r="V376" i="3"/>
  <c r="V377" i="3"/>
  <c r="V378" i="3"/>
  <c r="V379" i="3"/>
  <c r="V380" i="3"/>
  <c r="V381" i="3"/>
  <c r="V382" i="3"/>
  <c r="V383" i="3"/>
  <c r="V384" i="3"/>
  <c r="V385" i="3"/>
  <c r="V386" i="3"/>
  <c r="V387" i="3"/>
  <c r="V388" i="3"/>
  <c r="V389" i="3"/>
  <c r="V390" i="3"/>
  <c r="V391" i="3"/>
  <c r="V392" i="3"/>
  <c r="V393" i="3"/>
  <c r="V394" i="3"/>
  <c r="V395" i="3"/>
  <c r="V396" i="3"/>
  <c r="V397" i="3"/>
  <c r="V398" i="3"/>
  <c r="V399" i="3"/>
  <c r="V400" i="3"/>
  <c r="V401" i="3"/>
  <c r="V402" i="3"/>
  <c r="V403" i="3"/>
  <c r="V404" i="3"/>
  <c r="V405" i="3"/>
  <c r="V406" i="3"/>
  <c r="V407" i="3"/>
  <c r="V408" i="3"/>
  <c r="V409" i="3"/>
  <c r="V410" i="3"/>
  <c r="V411" i="3"/>
  <c r="V412" i="3"/>
  <c r="V413" i="3"/>
  <c r="V414" i="3"/>
  <c r="V415" i="3"/>
  <c r="V416" i="3"/>
  <c r="V417" i="3"/>
  <c r="V418" i="3"/>
  <c r="V419" i="3"/>
  <c r="V420" i="3"/>
  <c r="V421" i="3"/>
  <c r="V422" i="3"/>
  <c r="V423" i="3"/>
  <c r="V424" i="3"/>
  <c r="V425" i="3"/>
  <c r="V426" i="3"/>
  <c r="V427" i="3"/>
  <c r="V428" i="3"/>
  <c r="V429" i="3"/>
  <c r="V430" i="3"/>
  <c r="V431" i="3"/>
  <c r="V432" i="3"/>
  <c r="V433" i="3"/>
  <c r="V434" i="3"/>
  <c r="V435" i="3"/>
  <c r="V436" i="3"/>
  <c r="V437" i="3"/>
  <c r="V438" i="3"/>
  <c r="V439" i="3"/>
  <c r="V440" i="3"/>
  <c r="V441" i="3"/>
  <c r="V442" i="3"/>
  <c r="V443" i="3"/>
  <c r="V444" i="3"/>
  <c r="V445" i="3"/>
  <c r="V446" i="3"/>
  <c r="V447" i="3"/>
  <c r="V448" i="3"/>
  <c r="V449" i="3"/>
  <c r="V450" i="3"/>
  <c r="V451" i="3"/>
  <c r="V452" i="3"/>
  <c r="V453" i="3"/>
  <c r="V454" i="3"/>
  <c r="V455" i="3"/>
  <c r="V456" i="3"/>
  <c r="V457" i="3"/>
  <c r="V458" i="3"/>
  <c r="V459" i="3"/>
  <c r="V460" i="3"/>
  <c r="V461" i="3"/>
  <c r="V462" i="3"/>
  <c r="V463" i="3"/>
  <c r="V464" i="3"/>
  <c r="V465" i="3"/>
  <c r="V466" i="3"/>
  <c r="V467" i="3"/>
  <c r="V468" i="3"/>
  <c r="V469" i="3"/>
  <c r="V470" i="3"/>
  <c r="V471" i="3"/>
  <c r="V472" i="3"/>
  <c r="V473" i="3"/>
  <c r="V474" i="3"/>
  <c r="V475" i="3"/>
  <c r="V476" i="3"/>
  <c r="V477" i="3"/>
  <c r="V478" i="3"/>
  <c r="V479" i="3"/>
  <c r="V480" i="3"/>
  <c r="V481" i="3"/>
  <c r="V482" i="3"/>
  <c r="V483" i="3"/>
  <c r="V484" i="3"/>
  <c r="V485" i="3"/>
  <c r="V486" i="3"/>
  <c r="V487" i="3"/>
  <c r="V488" i="3"/>
  <c r="V489" i="3"/>
  <c r="V490" i="3"/>
  <c r="V491" i="3"/>
  <c r="V492" i="3"/>
  <c r="V493" i="3"/>
  <c r="V494" i="3"/>
  <c r="V495" i="3"/>
  <c r="V496" i="3"/>
  <c r="V497" i="3"/>
  <c r="V498" i="3"/>
  <c r="V499" i="3"/>
  <c r="V500" i="3"/>
  <c r="V501" i="3"/>
  <c r="V502" i="3"/>
  <c r="V503" i="3"/>
  <c r="V504" i="3"/>
  <c r="V505" i="3"/>
  <c r="V506" i="3"/>
  <c r="V507" i="3"/>
  <c r="V508" i="3"/>
  <c r="V509" i="3"/>
  <c r="V510" i="3"/>
  <c r="V511" i="3"/>
  <c r="V512" i="3"/>
  <c r="V513" i="3"/>
  <c r="V514" i="3"/>
  <c r="V515" i="3"/>
  <c r="V516" i="3"/>
  <c r="V517" i="3"/>
  <c r="V518" i="3"/>
  <c r="V519" i="3"/>
  <c r="V520" i="3"/>
  <c r="V521" i="3"/>
  <c r="V522" i="3"/>
  <c r="V523" i="3"/>
  <c r="V524" i="3"/>
  <c r="V525" i="3"/>
  <c r="V526" i="3"/>
  <c r="V527" i="3"/>
  <c r="V528" i="3"/>
  <c r="V529" i="3"/>
  <c r="V530" i="3"/>
  <c r="V531" i="3"/>
  <c r="V532" i="3"/>
  <c r="V533" i="3"/>
  <c r="V534" i="3"/>
  <c r="V535" i="3"/>
  <c r="V536" i="3"/>
  <c r="V537" i="3"/>
  <c r="V538" i="3"/>
  <c r="V539" i="3"/>
  <c r="V540" i="3"/>
  <c r="V541" i="3"/>
  <c r="V542" i="3"/>
  <c r="V543" i="3"/>
  <c r="V544" i="3"/>
  <c r="V545" i="3"/>
  <c r="V546" i="3"/>
  <c r="V547" i="3"/>
  <c r="V548" i="3"/>
  <c r="V549" i="3"/>
  <c r="V550" i="3"/>
  <c r="V551" i="3"/>
  <c r="V552" i="3"/>
  <c r="V553" i="3"/>
  <c r="V554" i="3"/>
  <c r="V555" i="3"/>
  <c r="V556" i="3"/>
  <c r="V557" i="3"/>
  <c r="V558" i="3"/>
  <c r="V559" i="3"/>
  <c r="V560" i="3"/>
  <c r="V561" i="3"/>
  <c r="V562" i="3"/>
  <c r="V563" i="3"/>
  <c r="V564" i="3"/>
  <c r="V565" i="3"/>
  <c r="V566" i="3"/>
  <c r="V567" i="3"/>
  <c r="V568" i="3"/>
  <c r="V569" i="3"/>
  <c r="V570" i="3"/>
  <c r="V571" i="3"/>
  <c r="V572" i="3"/>
  <c r="V573" i="3"/>
  <c r="V574" i="3"/>
  <c r="V575" i="3"/>
  <c r="V576" i="3"/>
  <c r="V577" i="3"/>
  <c r="V578" i="3"/>
  <c r="V579" i="3"/>
  <c r="V580" i="3"/>
  <c r="V581" i="3"/>
  <c r="V582" i="3"/>
  <c r="V583" i="3"/>
  <c r="V584" i="3"/>
  <c r="V585" i="3"/>
  <c r="V586" i="3"/>
  <c r="V587" i="3"/>
  <c r="V588" i="3"/>
  <c r="V589" i="3"/>
  <c r="V590" i="3"/>
  <c r="V591" i="3"/>
  <c r="V592" i="3"/>
  <c r="V593" i="3"/>
  <c r="V594" i="3"/>
  <c r="V595" i="3"/>
  <c r="V596" i="3"/>
  <c r="V597" i="3"/>
  <c r="V598" i="3"/>
  <c r="V599" i="3"/>
  <c r="V600" i="3"/>
  <c r="V601" i="3"/>
  <c r="V602" i="3"/>
  <c r="V603" i="3"/>
  <c r="V604" i="3"/>
  <c r="V605" i="3"/>
  <c r="V606" i="3"/>
  <c r="V607" i="3"/>
  <c r="V608" i="3"/>
  <c r="V609" i="3"/>
  <c r="V610" i="3"/>
  <c r="V611" i="3"/>
  <c r="V612" i="3"/>
  <c r="V613" i="3"/>
  <c r="V614" i="3"/>
  <c r="V615" i="3"/>
  <c r="V616" i="3"/>
  <c r="V617" i="3"/>
  <c r="V618" i="3"/>
  <c r="V619" i="3"/>
  <c r="V620" i="3"/>
  <c r="V621" i="3"/>
  <c r="V622" i="3"/>
  <c r="V623" i="3"/>
  <c r="V624" i="3"/>
  <c r="V625" i="3"/>
  <c r="V626" i="3"/>
  <c r="V627" i="3"/>
  <c r="V628" i="3"/>
  <c r="V629" i="3"/>
  <c r="V630" i="3"/>
  <c r="V631" i="3"/>
  <c r="V632" i="3"/>
  <c r="V633" i="3"/>
  <c r="V634" i="3"/>
  <c r="V635" i="3"/>
  <c r="V636" i="3"/>
  <c r="V637" i="3"/>
  <c r="V638" i="3"/>
  <c r="V639" i="3"/>
  <c r="V640" i="3"/>
  <c r="V641" i="3"/>
  <c r="V642" i="3"/>
  <c r="V643" i="3"/>
  <c r="V644" i="3"/>
  <c r="V645" i="3"/>
  <c r="V646" i="3"/>
  <c r="V647" i="3"/>
  <c r="V648" i="3"/>
  <c r="V649" i="3"/>
  <c r="V650" i="3"/>
  <c r="V651" i="3"/>
  <c r="V652" i="3"/>
  <c r="V653" i="3"/>
  <c r="V654" i="3"/>
  <c r="V655" i="3"/>
  <c r="V656" i="3"/>
  <c r="V657" i="3"/>
  <c r="V658" i="3"/>
  <c r="V659" i="3"/>
  <c r="V660" i="3"/>
  <c r="V661" i="3"/>
  <c r="V662" i="3"/>
  <c r="V663" i="3"/>
  <c r="V664" i="3"/>
  <c r="V665" i="3"/>
  <c r="V666" i="3"/>
  <c r="V667" i="3"/>
  <c r="V668" i="3"/>
  <c r="V669" i="3"/>
  <c r="V670" i="3"/>
  <c r="V671" i="3"/>
  <c r="V672" i="3"/>
  <c r="V673" i="3"/>
  <c r="V674" i="3"/>
  <c r="V675" i="3"/>
  <c r="V676" i="3"/>
  <c r="V677" i="3"/>
  <c r="V678" i="3"/>
  <c r="V679" i="3"/>
  <c r="V680" i="3"/>
  <c r="V681" i="3"/>
  <c r="V682" i="3"/>
  <c r="V683" i="3"/>
  <c r="V684" i="3"/>
  <c r="V685" i="3"/>
  <c r="V686" i="3"/>
  <c r="V687" i="3"/>
  <c r="V688" i="3"/>
  <c r="V689" i="3"/>
  <c r="V690" i="3"/>
  <c r="V691" i="3"/>
  <c r="V692" i="3"/>
  <c r="V693" i="3"/>
  <c r="V694" i="3"/>
  <c r="V695" i="3"/>
  <c r="V696" i="3"/>
  <c r="V697" i="3"/>
  <c r="V698" i="3"/>
  <c r="V699" i="3"/>
  <c r="V700" i="3"/>
  <c r="V701" i="3"/>
  <c r="V702" i="3"/>
  <c r="V703" i="3"/>
  <c r="V704" i="3"/>
  <c r="V705" i="3"/>
  <c r="V706" i="3"/>
  <c r="V707" i="3"/>
  <c r="V708" i="3"/>
  <c r="V709" i="3"/>
  <c r="V710" i="3"/>
  <c r="V711" i="3"/>
  <c r="V712" i="3"/>
  <c r="V713" i="3"/>
  <c r="V714" i="3"/>
  <c r="V715" i="3"/>
  <c r="V716" i="3"/>
  <c r="V717" i="3"/>
  <c r="V718" i="3"/>
  <c r="V719" i="3"/>
  <c r="V720" i="3"/>
  <c r="V721" i="3"/>
  <c r="V722" i="3"/>
  <c r="V723" i="3"/>
  <c r="V724" i="3"/>
  <c r="V725" i="3"/>
  <c r="V726" i="3"/>
  <c r="V727" i="3"/>
  <c r="V728" i="3"/>
  <c r="V729" i="3"/>
  <c r="V730" i="3"/>
  <c r="V731" i="3"/>
  <c r="V732" i="3"/>
  <c r="V733" i="3"/>
  <c r="V734" i="3"/>
  <c r="V735" i="3"/>
  <c r="V736" i="3"/>
  <c r="V737" i="3"/>
  <c r="V738" i="3"/>
  <c r="V739" i="3"/>
  <c r="V740" i="3"/>
  <c r="V741" i="3"/>
  <c r="V742" i="3"/>
  <c r="V743" i="3"/>
  <c r="V744" i="3"/>
  <c r="V745" i="3"/>
  <c r="V746" i="3"/>
  <c r="V747" i="3"/>
  <c r="V748" i="3"/>
  <c r="V749" i="3"/>
  <c r="V750" i="3"/>
  <c r="V751" i="3"/>
  <c r="V752" i="3"/>
  <c r="V753" i="3"/>
  <c r="V754" i="3"/>
  <c r="V755" i="3"/>
  <c r="V756" i="3"/>
  <c r="V757" i="3"/>
  <c r="V758" i="3"/>
  <c r="V759" i="3"/>
  <c r="V760" i="3"/>
  <c r="V761" i="3"/>
  <c r="V762" i="3"/>
  <c r="V763" i="3"/>
  <c r="V764" i="3"/>
  <c r="V765" i="3"/>
  <c r="V766" i="3"/>
  <c r="V767" i="3"/>
  <c r="V768" i="3"/>
  <c r="V769" i="3"/>
  <c r="V770" i="3"/>
  <c r="V771" i="3"/>
  <c r="V772" i="3"/>
  <c r="V773" i="3"/>
  <c r="V774" i="3"/>
  <c r="V775" i="3"/>
  <c r="V776" i="3"/>
  <c r="V777" i="3"/>
  <c r="V778" i="3"/>
  <c r="V779" i="3"/>
  <c r="V780" i="3"/>
  <c r="V781" i="3"/>
  <c r="V782" i="3"/>
  <c r="V783" i="3"/>
  <c r="V784" i="3"/>
  <c r="V785" i="3"/>
  <c r="V786" i="3"/>
  <c r="V787" i="3"/>
  <c r="V788" i="3"/>
  <c r="V789" i="3"/>
  <c r="V790" i="3"/>
  <c r="V791" i="3"/>
  <c r="V792" i="3"/>
  <c r="V793" i="3"/>
  <c r="V794" i="3"/>
  <c r="V795" i="3"/>
  <c r="V796" i="3"/>
  <c r="V797" i="3"/>
  <c r="V798" i="3"/>
  <c r="V799" i="3"/>
  <c r="V800" i="3"/>
  <c r="V801" i="3"/>
  <c r="V802" i="3"/>
  <c r="V803" i="3"/>
  <c r="V804" i="3"/>
  <c r="V805" i="3"/>
  <c r="V806" i="3"/>
  <c r="V807" i="3"/>
  <c r="V808" i="3"/>
  <c r="V809" i="3"/>
  <c r="V810" i="3"/>
  <c r="V811" i="3"/>
  <c r="V812" i="3"/>
  <c r="V813" i="3"/>
  <c r="V814" i="3"/>
  <c r="V815" i="3"/>
  <c r="V816" i="3"/>
  <c r="V817" i="3"/>
  <c r="V818" i="3"/>
  <c r="V819" i="3"/>
  <c r="V820" i="3"/>
  <c r="V821" i="3"/>
  <c r="V822" i="3"/>
  <c r="V823" i="3"/>
  <c r="V824" i="3"/>
  <c r="V825" i="3"/>
  <c r="V826" i="3"/>
  <c r="V827" i="3"/>
  <c r="V828" i="3"/>
  <c r="V829" i="3"/>
  <c r="V830" i="3"/>
  <c r="V831" i="3"/>
  <c r="V832" i="3"/>
  <c r="V833" i="3"/>
  <c r="V834" i="3"/>
  <c r="V835" i="3"/>
  <c r="V836" i="3"/>
  <c r="V837" i="3"/>
  <c r="V838" i="3"/>
  <c r="V839" i="3"/>
  <c r="V840" i="3"/>
  <c r="V841" i="3"/>
  <c r="V842" i="3"/>
  <c r="V843" i="3"/>
  <c r="V844" i="3"/>
  <c r="V845" i="3"/>
  <c r="V846" i="3"/>
  <c r="V847" i="3"/>
  <c r="V848" i="3"/>
  <c r="V849" i="3"/>
  <c r="V850" i="3"/>
  <c r="V851" i="3"/>
  <c r="V852" i="3"/>
  <c r="V853" i="3"/>
  <c r="V854" i="3"/>
  <c r="V855" i="3"/>
  <c r="V856" i="3"/>
  <c r="V857" i="3"/>
  <c r="V858" i="3"/>
  <c r="V859" i="3"/>
  <c r="V860" i="3"/>
  <c r="V861" i="3"/>
  <c r="V862" i="3"/>
  <c r="V863" i="3"/>
  <c r="V864" i="3"/>
  <c r="V865" i="3"/>
  <c r="V866" i="3"/>
  <c r="V867" i="3"/>
  <c r="V868" i="3"/>
  <c r="V869" i="3"/>
  <c r="V870" i="3"/>
  <c r="V871" i="3"/>
  <c r="V872" i="3"/>
  <c r="V873" i="3"/>
  <c r="V874" i="3"/>
  <c r="V875" i="3"/>
  <c r="V876" i="3"/>
  <c r="V877" i="3"/>
  <c r="V878" i="3"/>
  <c r="V879" i="3"/>
  <c r="V880" i="3"/>
  <c r="V881" i="3"/>
  <c r="V882" i="3"/>
  <c r="V883" i="3"/>
  <c r="V884" i="3"/>
  <c r="V885" i="3"/>
  <c r="V886" i="3"/>
  <c r="V887" i="3"/>
  <c r="V888" i="3"/>
  <c r="V889" i="3"/>
  <c r="V890" i="3"/>
  <c r="V891" i="3"/>
  <c r="V892" i="3"/>
  <c r="V893" i="3"/>
  <c r="V894" i="3"/>
  <c r="V895" i="3"/>
  <c r="V896" i="3"/>
  <c r="V897" i="3"/>
  <c r="V898" i="3"/>
  <c r="V899" i="3"/>
  <c r="V900" i="3"/>
  <c r="V901" i="3"/>
  <c r="V902" i="3"/>
  <c r="V903" i="3"/>
  <c r="V904" i="3"/>
  <c r="V905" i="3"/>
  <c r="V906" i="3"/>
  <c r="V907" i="3"/>
  <c r="V908" i="3"/>
  <c r="V909" i="3"/>
  <c r="V910" i="3"/>
  <c r="V911" i="3"/>
  <c r="V912" i="3"/>
  <c r="V913" i="3"/>
  <c r="V914" i="3"/>
  <c r="V915" i="3"/>
  <c r="V916" i="3"/>
  <c r="V917" i="3"/>
  <c r="V918" i="3"/>
  <c r="V919" i="3"/>
  <c r="V920" i="3"/>
  <c r="V921" i="3"/>
  <c r="V922" i="3"/>
  <c r="V923" i="3"/>
  <c r="V924" i="3"/>
  <c r="V925" i="3"/>
  <c r="V926" i="3"/>
  <c r="V927" i="3"/>
  <c r="V928" i="3"/>
  <c r="V929" i="3"/>
  <c r="V930" i="3"/>
  <c r="V931" i="3"/>
  <c r="V932" i="3"/>
  <c r="V933" i="3"/>
  <c r="V934" i="3"/>
  <c r="V935" i="3"/>
  <c r="V936" i="3"/>
  <c r="V937" i="3"/>
  <c r="V938" i="3"/>
  <c r="V939" i="3"/>
  <c r="V940" i="3"/>
  <c r="V941" i="3"/>
  <c r="V942" i="3"/>
  <c r="V943" i="3"/>
  <c r="V944" i="3"/>
  <c r="V945" i="3"/>
  <c r="V946" i="3"/>
  <c r="V947" i="3"/>
  <c r="V948" i="3"/>
  <c r="V949" i="3"/>
  <c r="V950" i="3"/>
  <c r="V951" i="3"/>
  <c r="V952" i="3"/>
  <c r="V953" i="3"/>
  <c r="V954" i="3"/>
  <c r="V955" i="3"/>
  <c r="V956" i="3"/>
  <c r="V957" i="3"/>
  <c r="V958" i="3"/>
  <c r="V959" i="3"/>
  <c r="V960" i="3"/>
  <c r="V961" i="3"/>
  <c r="V962" i="3"/>
  <c r="V963" i="3"/>
  <c r="V964" i="3"/>
  <c r="V965" i="3"/>
  <c r="V966" i="3"/>
  <c r="V967" i="3"/>
  <c r="V968" i="3"/>
  <c r="V969" i="3"/>
  <c r="V970" i="3"/>
  <c r="V971" i="3"/>
  <c r="V972" i="3"/>
  <c r="V973" i="3"/>
  <c r="V974" i="3"/>
  <c r="V975" i="3"/>
  <c r="V976" i="3"/>
  <c r="V977" i="3"/>
  <c r="V978" i="3"/>
  <c r="V979" i="3"/>
  <c r="V980" i="3"/>
  <c r="V981" i="3"/>
  <c r="V982" i="3"/>
  <c r="V983" i="3"/>
  <c r="V984" i="3"/>
  <c r="V985" i="3"/>
  <c r="V986" i="3"/>
  <c r="V987" i="3"/>
  <c r="V988" i="3"/>
  <c r="V989" i="3"/>
  <c r="V990" i="3"/>
  <c r="V991" i="3"/>
  <c r="V992" i="3"/>
  <c r="V993" i="3"/>
  <c r="V994" i="3"/>
  <c r="V995" i="3"/>
  <c r="V996" i="3"/>
  <c r="V997" i="3"/>
  <c r="V998" i="3"/>
  <c r="V999" i="3"/>
  <c r="V1000" i="3"/>
  <c r="V1001" i="3"/>
  <c r="V1002" i="3"/>
  <c r="V1003" i="3"/>
  <c r="V1004" i="3"/>
  <c r="V1005" i="3"/>
  <c r="V1006" i="3"/>
  <c r="V1007" i="3"/>
  <c r="V1008" i="3"/>
  <c r="V1009" i="3"/>
  <c r="V1010" i="3"/>
  <c r="V1011" i="3"/>
  <c r="V1012" i="3"/>
  <c r="V1013" i="3"/>
  <c r="V15" i="3"/>
  <c r="M6" i="3"/>
  <c r="N6" i="3"/>
  <c r="H6" i="3"/>
  <c r="M21" i="3" l="1"/>
  <c r="C17" i="3"/>
  <c r="A17" i="3" s="1"/>
  <c r="M20" i="3"/>
  <c r="M24" i="3"/>
  <c r="M17" i="3"/>
  <c r="A15" i="3"/>
  <c r="C18" i="3"/>
  <c r="M22" i="3"/>
  <c r="M18" i="3"/>
  <c r="U15" i="3"/>
  <c r="I15" i="3" s="1"/>
  <c r="U990" i="3"/>
  <c r="I990" i="3" s="1"/>
  <c r="U974" i="3"/>
  <c r="I974" i="3" s="1"/>
  <c r="U950" i="3"/>
  <c r="I950" i="3" s="1"/>
  <c r="U918" i="3"/>
  <c r="I918" i="3" s="1"/>
  <c r="U902" i="3"/>
  <c r="I902" i="3" s="1"/>
  <c r="U878" i="3"/>
  <c r="I878" i="3" s="1"/>
  <c r="U862" i="3"/>
  <c r="I862" i="3" s="1"/>
  <c r="U830" i="3"/>
  <c r="I830" i="3" s="1"/>
  <c r="U806" i="3"/>
  <c r="I806" i="3" s="1"/>
  <c r="U782" i="3"/>
  <c r="I782" i="3" s="1"/>
  <c r="U758" i="3"/>
  <c r="I758" i="3" s="1"/>
  <c r="U734" i="3"/>
  <c r="I734" i="3" s="1"/>
  <c r="U710" i="3"/>
  <c r="I710" i="3" s="1"/>
  <c r="U694" i="3"/>
  <c r="I694" i="3" s="1"/>
  <c r="U662" i="3"/>
  <c r="I662" i="3" s="1"/>
  <c r="U638" i="3"/>
  <c r="I638" i="3" s="1"/>
  <c r="U622" i="3"/>
  <c r="I622" i="3" s="1"/>
  <c r="U598" i="3"/>
  <c r="I598" i="3" s="1"/>
  <c r="U582" i="3"/>
  <c r="I582" i="3" s="1"/>
  <c r="U558" i="3"/>
  <c r="I558" i="3" s="1"/>
  <c r="U542" i="3"/>
  <c r="I542" i="3" s="1"/>
  <c r="U510" i="3"/>
  <c r="I510" i="3" s="1"/>
  <c r="U494" i="3"/>
  <c r="I494" i="3" s="1"/>
  <c r="U470" i="3"/>
  <c r="I470" i="3" s="1"/>
  <c r="U446" i="3"/>
  <c r="I446" i="3" s="1"/>
  <c r="U430" i="3"/>
  <c r="I430" i="3" s="1"/>
  <c r="U406" i="3"/>
  <c r="I406" i="3" s="1"/>
  <c r="U382" i="3"/>
  <c r="I382" i="3" s="1"/>
  <c r="U358" i="3"/>
  <c r="I358" i="3" s="1"/>
  <c r="U334" i="3"/>
  <c r="I334" i="3" s="1"/>
  <c r="U318" i="3"/>
  <c r="I318" i="3" s="1"/>
  <c r="U294" i="3"/>
  <c r="I294" i="3" s="1"/>
  <c r="U270" i="3"/>
  <c r="I270" i="3" s="1"/>
  <c r="U254" i="3"/>
  <c r="I254" i="3" s="1"/>
  <c r="U230" i="3"/>
  <c r="I230" i="3" s="1"/>
  <c r="U206" i="3"/>
  <c r="I206" i="3" s="1"/>
  <c r="U190" i="3"/>
  <c r="I190" i="3" s="1"/>
  <c r="U174" i="3"/>
  <c r="I174" i="3" s="1"/>
  <c r="U158" i="3"/>
  <c r="I158" i="3" s="1"/>
  <c r="U134" i="3"/>
  <c r="I134" i="3" s="1"/>
  <c r="U126" i="3"/>
  <c r="I126" i="3" s="1"/>
  <c r="U102" i="3"/>
  <c r="I102" i="3" s="1"/>
  <c r="U86" i="3"/>
  <c r="I86" i="3" s="1"/>
  <c r="U62" i="3"/>
  <c r="I62" i="3" s="1"/>
  <c r="U46" i="3"/>
  <c r="I46" i="3" s="1"/>
  <c r="U22" i="3"/>
  <c r="I22" i="3" s="1"/>
  <c r="U1013" i="3"/>
  <c r="I1013" i="3" s="1"/>
  <c r="U997" i="3"/>
  <c r="I997" i="3" s="1"/>
  <c r="U973" i="3"/>
  <c r="I973" i="3" s="1"/>
  <c r="U957" i="3"/>
  <c r="I957" i="3" s="1"/>
  <c r="U941" i="3"/>
  <c r="I941" i="3" s="1"/>
  <c r="U925" i="3"/>
  <c r="I925" i="3" s="1"/>
  <c r="U909" i="3"/>
  <c r="I909" i="3" s="1"/>
  <c r="U885" i="3"/>
  <c r="I885" i="3" s="1"/>
  <c r="U869" i="3"/>
  <c r="I869" i="3" s="1"/>
  <c r="U853" i="3"/>
  <c r="I853" i="3" s="1"/>
  <c r="U837" i="3"/>
  <c r="I837" i="3" s="1"/>
  <c r="U821" i="3"/>
  <c r="I821" i="3" s="1"/>
  <c r="U805" i="3"/>
  <c r="I805" i="3" s="1"/>
  <c r="U789" i="3"/>
  <c r="I789" i="3" s="1"/>
  <c r="U773" i="3"/>
  <c r="I773" i="3" s="1"/>
  <c r="U757" i="3"/>
  <c r="I757" i="3" s="1"/>
  <c r="U749" i="3"/>
  <c r="I749" i="3" s="1"/>
  <c r="U725" i="3"/>
  <c r="I725" i="3" s="1"/>
  <c r="U709" i="3"/>
  <c r="I709" i="3" s="1"/>
  <c r="U701" i="3"/>
  <c r="I701" i="3" s="1"/>
  <c r="U685" i="3"/>
  <c r="I685" i="3" s="1"/>
  <c r="U677" i="3"/>
  <c r="I677" i="3" s="1"/>
  <c r="U661" i="3"/>
  <c r="I661" i="3" s="1"/>
  <c r="U653" i="3"/>
  <c r="I653" i="3" s="1"/>
  <c r="U637" i="3"/>
  <c r="I637" i="3" s="1"/>
  <c r="U621" i="3"/>
  <c r="I621" i="3" s="1"/>
  <c r="U613" i="3"/>
  <c r="I613" i="3" s="1"/>
  <c r="U597" i="3"/>
  <c r="I597" i="3" s="1"/>
  <c r="U589" i="3"/>
  <c r="I589" i="3" s="1"/>
  <c r="U573" i="3"/>
  <c r="I573" i="3" s="1"/>
  <c r="U565" i="3"/>
  <c r="I565" i="3" s="1"/>
  <c r="U541" i="3"/>
  <c r="I541" i="3" s="1"/>
  <c r="U525" i="3"/>
  <c r="I525" i="3" s="1"/>
  <c r="U509" i="3"/>
  <c r="I509" i="3" s="1"/>
  <c r="U485" i="3"/>
  <c r="I485" i="3" s="1"/>
  <c r="U469" i="3"/>
  <c r="I469" i="3" s="1"/>
  <c r="U453" i="3"/>
  <c r="I453" i="3" s="1"/>
  <c r="U429" i="3"/>
  <c r="I429" i="3" s="1"/>
  <c r="U413" i="3"/>
  <c r="I413" i="3" s="1"/>
  <c r="U397" i="3"/>
  <c r="I397" i="3" s="1"/>
  <c r="U373" i="3"/>
  <c r="I373" i="3" s="1"/>
  <c r="U357" i="3"/>
  <c r="I357" i="3" s="1"/>
  <c r="U341" i="3"/>
  <c r="I341" i="3" s="1"/>
  <c r="U325" i="3"/>
  <c r="I325" i="3" s="1"/>
  <c r="U309" i="3"/>
  <c r="I309" i="3" s="1"/>
  <c r="U285" i="3"/>
  <c r="I285" i="3" s="1"/>
  <c r="U269" i="3"/>
  <c r="I269" i="3" s="1"/>
  <c r="U253" i="3"/>
  <c r="I253" i="3" s="1"/>
  <c r="U229" i="3"/>
  <c r="I229" i="3" s="1"/>
  <c r="U213" i="3"/>
  <c r="I213" i="3" s="1"/>
  <c r="U189" i="3"/>
  <c r="I189" i="3" s="1"/>
  <c r="U173" i="3"/>
  <c r="I173" i="3" s="1"/>
  <c r="U157" i="3"/>
  <c r="I157" i="3" s="1"/>
  <c r="U133" i="3"/>
  <c r="I133" i="3" s="1"/>
  <c r="U117" i="3"/>
  <c r="I117" i="3" s="1"/>
  <c r="U101" i="3"/>
  <c r="I101" i="3" s="1"/>
  <c r="U85" i="3"/>
  <c r="I85" i="3" s="1"/>
  <c r="U69" i="3"/>
  <c r="I69" i="3" s="1"/>
  <c r="U45" i="3"/>
  <c r="I45" i="3" s="1"/>
  <c r="U21" i="3"/>
  <c r="I21" i="3" s="1"/>
  <c r="U1006" i="3"/>
  <c r="I1006" i="3" s="1"/>
  <c r="U966" i="3"/>
  <c r="I966" i="3" s="1"/>
  <c r="U934" i="3"/>
  <c r="I934" i="3" s="1"/>
  <c r="U886" i="3"/>
  <c r="I886" i="3" s="1"/>
  <c r="U854" i="3"/>
  <c r="I854" i="3" s="1"/>
  <c r="U822" i="3"/>
  <c r="I822" i="3" s="1"/>
  <c r="U790" i="3"/>
  <c r="I790" i="3" s="1"/>
  <c r="U750" i="3"/>
  <c r="I750" i="3" s="1"/>
  <c r="U718" i="3"/>
  <c r="I718" i="3" s="1"/>
  <c r="U678" i="3"/>
  <c r="I678" i="3" s="1"/>
  <c r="U646" i="3"/>
  <c r="I646" i="3" s="1"/>
  <c r="U614" i="3"/>
  <c r="I614" i="3" s="1"/>
  <c r="U574" i="3"/>
  <c r="I574" i="3" s="1"/>
  <c r="U534" i="3"/>
  <c r="I534" i="3" s="1"/>
  <c r="U502" i="3"/>
  <c r="I502" i="3" s="1"/>
  <c r="U462" i="3"/>
  <c r="I462" i="3" s="1"/>
  <c r="U422" i="3"/>
  <c r="I422" i="3" s="1"/>
  <c r="U390" i="3"/>
  <c r="I390" i="3" s="1"/>
  <c r="U350" i="3"/>
  <c r="I350" i="3" s="1"/>
  <c r="U302" i="3"/>
  <c r="I302" i="3" s="1"/>
  <c r="U262" i="3"/>
  <c r="I262" i="3" s="1"/>
  <c r="U222" i="3"/>
  <c r="I222" i="3" s="1"/>
  <c r="U70" i="3"/>
  <c r="I70" i="3" s="1"/>
  <c r="U982" i="3"/>
  <c r="I982" i="3" s="1"/>
  <c r="U942" i="3"/>
  <c r="I942" i="3" s="1"/>
  <c r="U910" i="3"/>
  <c r="I910" i="3" s="1"/>
  <c r="U870" i="3"/>
  <c r="I870" i="3" s="1"/>
  <c r="U838" i="3"/>
  <c r="I838" i="3" s="1"/>
  <c r="U798" i="3"/>
  <c r="I798" i="3" s="1"/>
  <c r="U766" i="3"/>
  <c r="I766" i="3" s="1"/>
  <c r="U726" i="3"/>
  <c r="I726" i="3" s="1"/>
  <c r="U686" i="3"/>
  <c r="I686" i="3" s="1"/>
  <c r="U654" i="3"/>
  <c r="I654" i="3" s="1"/>
  <c r="U606" i="3"/>
  <c r="I606" i="3" s="1"/>
  <c r="U566" i="3"/>
  <c r="I566" i="3" s="1"/>
  <c r="U526" i="3"/>
  <c r="I526" i="3" s="1"/>
  <c r="U478" i="3"/>
  <c r="I478" i="3" s="1"/>
  <c r="U438" i="3"/>
  <c r="I438" i="3" s="1"/>
  <c r="U398" i="3"/>
  <c r="I398" i="3" s="1"/>
  <c r="U366" i="3"/>
  <c r="I366" i="3" s="1"/>
  <c r="U326" i="3"/>
  <c r="I326" i="3" s="1"/>
  <c r="U286" i="3"/>
  <c r="I286" i="3" s="1"/>
  <c r="U246" i="3"/>
  <c r="I246" i="3" s="1"/>
  <c r="U214" i="3"/>
  <c r="I214" i="3" s="1"/>
  <c r="U182" i="3"/>
  <c r="I182" i="3" s="1"/>
  <c r="U150" i="3"/>
  <c r="I150" i="3" s="1"/>
  <c r="U110" i="3"/>
  <c r="I110" i="3" s="1"/>
  <c r="U78" i="3"/>
  <c r="I78" i="3" s="1"/>
  <c r="U38" i="3"/>
  <c r="I38" i="3" s="1"/>
  <c r="U989" i="3"/>
  <c r="I989" i="3" s="1"/>
  <c r="U965" i="3"/>
  <c r="I965" i="3" s="1"/>
  <c r="U933" i="3"/>
  <c r="I933" i="3" s="1"/>
  <c r="U901" i="3"/>
  <c r="I901" i="3" s="1"/>
  <c r="U877" i="3"/>
  <c r="I877" i="3" s="1"/>
  <c r="U845" i="3"/>
  <c r="I845" i="3" s="1"/>
  <c r="U813" i="3"/>
  <c r="I813" i="3" s="1"/>
  <c r="U781" i="3"/>
  <c r="I781" i="3" s="1"/>
  <c r="U765" i="3"/>
  <c r="I765" i="3" s="1"/>
  <c r="U741" i="3"/>
  <c r="I741" i="3" s="1"/>
  <c r="U717" i="3"/>
  <c r="I717" i="3" s="1"/>
  <c r="U693" i="3"/>
  <c r="I693" i="3" s="1"/>
  <c r="U669" i="3"/>
  <c r="I669" i="3" s="1"/>
  <c r="U645" i="3"/>
  <c r="I645" i="3" s="1"/>
  <c r="U629" i="3"/>
  <c r="I629" i="3" s="1"/>
  <c r="U605" i="3"/>
  <c r="I605" i="3" s="1"/>
  <c r="U581" i="3"/>
  <c r="I581" i="3" s="1"/>
  <c r="U557" i="3"/>
  <c r="I557" i="3" s="1"/>
  <c r="U533" i="3"/>
  <c r="I533" i="3" s="1"/>
  <c r="U501" i="3"/>
  <c r="I501" i="3" s="1"/>
  <c r="U477" i="3"/>
  <c r="I477" i="3" s="1"/>
  <c r="U445" i="3"/>
  <c r="I445" i="3" s="1"/>
  <c r="U421" i="3"/>
  <c r="I421" i="3" s="1"/>
  <c r="U389" i="3"/>
  <c r="I389" i="3" s="1"/>
  <c r="U365" i="3"/>
  <c r="I365" i="3" s="1"/>
  <c r="U333" i="3"/>
  <c r="I333" i="3" s="1"/>
  <c r="U301" i="3"/>
  <c r="I301" i="3" s="1"/>
  <c r="U277" i="3"/>
  <c r="I277" i="3" s="1"/>
  <c r="U245" i="3"/>
  <c r="I245" i="3" s="1"/>
  <c r="U221" i="3"/>
  <c r="I221" i="3" s="1"/>
  <c r="U197" i="3"/>
  <c r="I197" i="3" s="1"/>
  <c r="U165" i="3"/>
  <c r="I165" i="3" s="1"/>
  <c r="U141" i="3"/>
  <c r="I141" i="3" s="1"/>
  <c r="U109" i="3"/>
  <c r="I109" i="3" s="1"/>
  <c r="U77" i="3"/>
  <c r="I77" i="3" s="1"/>
  <c r="U53" i="3"/>
  <c r="I53" i="3" s="1"/>
  <c r="U37" i="3"/>
  <c r="I37" i="3" s="1"/>
  <c r="U1004" i="3"/>
  <c r="I1004" i="3" s="1"/>
  <c r="U988" i="3"/>
  <c r="I988" i="3" s="1"/>
  <c r="U972" i="3"/>
  <c r="I972" i="3" s="1"/>
  <c r="U956" i="3"/>
  <c r="I956" i="3" s="1"/>
  <c r="U940" i="3"/>
  <c r="I940" i="3" s="1"/>
  <c r="U932" i="3"/>
  <c r="I932" i="3" s="1"/>
  <c r="U924" i="3"/>
  <c r="I924" i="3" s="1"/>
  <c r="U916" i="3"/>
  <c r="I916" i="3" s="1"/>
  <c r="U908" i="3"/>
  <c r="I908" i="3" s="1"/>
  <c r="U892" i="3"/>
  <c r="I892" i="3" s="1"/>
  <c r="U884" i="3"/>
  <c r="I884" i="3" s="1"/>
  <c r="U876" i="3"/>
  <c r="I876" i="3" s="1"/>
  <c r="U868" i="3"/>
  <c r="I868" i="3" s="1"/>
  <c r="U860" i="3"/>
  <c r="I860" i="3" s="1"/>
  <c r="U852" i="3"/>
  <c r="I852" i="3" s="1"/>
  <c r="U844" i="3"/>
  <c r="I844" i="3" s="1"/>
  <c r="U836" i="3"/>
  <c r="I836" i="3" s="1"/>
  <c r="U828" i="3"/>
  <c r="I828" i="3" s="1"/>
  <c r="U820" i="3"/>
  <c r="I820" i="3" s="1"/>
  <c r="U812" i="3"/>
  <c r="I812" i="3" s="1"/>
  <c r="U804" i="3"/>
  <c r="I804" i="3" s="1"/>
  <c r="U796" i="3"/>
  <c r="I796" i="3" s="1"/>
  <c r="U788" i="3"/>
  <c r="I788" i="3" s="1"/>
  <c r="U780" i="3"/>
  <c r="I780" i="3" s="1"/>
  <c r="U772" i="3"/>
  <c r="I772" i="3" s="1"/>
  <c r="U764" i="3"/>
  <c r="I764" i="3" s="1"/>
  <c r="U756" i="3"/>
  <c r="I756" i="3" s="1"/>
  <c r="U748" i="3"/>
  <c r="I748" i="3" s="1"/>
  <c r="U740" i="3"/>
  <c r="I740" i="3" s="1"/>
  <c r="U732" i="3"/>
  <c r="I732" i="3" s="1"/>
  <c r="U724" i="3"/>
  <c r="I724" i="3" s="1"/>
  <c r="U716" i="3"/>
  <c r="I716" i="3" s="1"/>
  <c r="U708" i="3"/>
  <c r="I708" i="3" s="1"/>
  <c r="U700" i="3"/>
  <c r="I700" i="3" s="1"/>
  <c r="U692" i="3"/>
  <c r="I692" i="3" s="1"/>
  <c r="U684" i="3"/>
  <c r="I684" i="3" s="1"/>
  <c r="U676" i="3"/>
  <c r="I676" i="3" s="1"/>
  <c r="U668" i="3"/>
  <c r="I668" i="3" s="1"/>
  <c r="U660" i="3"/>
  <c r="I660" i="3" s="1"/>
  <c r="U652" i="3"/>
  <c r="I652" i="3" s="1"/>
  <c r="U644" i="3"/>
  <c r="I644" i="3" s="1"/>
  <c r="U636" i="3"/>
  <c r="I636" i="3" s="1"/>
  <c r="U628" i="3"/>
  <c r="I628" i="3" s="1"/>
  <c r="U620" i="3"/>
  <c r="I620" i="3" s="1"/>
  <c r="U612" i="3"/>
  <c r="I612" i="3" s="1"/>
  <c r="U604" i="3"/>
  <c r="I604" i="3" s="1"/>
  <c r="U596" i="3"/>
  <c r="I596" i="3" s="1"/>
  <c r="U588" i="3"/>
  <c r="I588" i="3" s="1"/>
  <c r="U580" i="3"/>
  <c r="I580" i="3" s="1"/>
  <c r="U572" i="3"/>
  <c r="I572" i="3" s="1"/>
  <c r="U564" i="3"/>
  <c r="I564" i="3" s="1"/>
  <c r="U556" i="3"/>
  <c r="I556" i="3" s="1"/>
  <c r="U548" i="3"/>
  <c r="I548" i="3" s="1"/>
  <c r="U540" i="3"/>
  <c r="I540" i="3" s="1"/>
  <c r="U532" i="3"/>
  <c r="I532" i="3" s="1"/>
  <c r="U524" i="3"/>
  <c r="I524" i="3" s="1"/>
  <c r="U516" i="3"/>
  <c r="I516" i="3" s="1"/>
  <c r="U508" i="3"/>
  <c r="I508" i="3" s="1"/>
  <c r="U500" i="3"/>
  <c r="I500" i="3" s="1"/>
  <c r="U492" i="3"/>
  <c r="I492" i="3" s="1"/>
  <c r="U484" i="3"/>
  <c r="I484" i="3" s="1"/>
  <c r="U476" i="3"/>
  <c r="I476" i="3" s="1"/>
  <c r="U468" i="3"/>
  <c r="I468" i="3" s="1"/>
  <c r="U460" i="3"/>
  <c r="I460" i="3" s="1"/>
  <c r="U452" i="3"/>
  <c r="I452" i="3" s="1"/>
  <c r="U444" i="3"/>
  <c r="I444" i="3" s="1"/>
  <c r="U436" i="3"/>
  <c r="I436" i="3" s="1"/>
  <c r="U428" i="3"/>
  <c r="I428" i="3" s="1"/>
  <c r="U420" i="3"/>
  <c r="I420" i="3" s="1"/>
  <c r="U412" i="3"/>
  <c r="I412" i="3" s="1"/>
  <c r="U404" i="3"/>
  <c r="I404" i="3" s="1"/>
  <c r="U396" i="3"/>
  <c r="I396" i="3" s="1"/>
  <c r="U388" i="3"/>
  <c r="I388" i="3" s="1"/>
  <c r="U372" i="3"/>
  <c r="I372" i="3" s="1"/>
  <c r="U998" i="3"/>
  <c r="I998" i="3" s="1"/>
  <c r="U958" i="3"/>
  <c r="I958" i="3" s="1"/>
  <c r="U926" i="3"/>
  <c r="I926" i="3" s="1"/>
  <c r="U894" i="3"/>
  <c r="I894" i="3" s="1"/>
  <c r="U846" i="3"/>
  <c r="I846" i="3" s="1"/>
  <c r="U814" i="3"/>
  <c r="I814" i="3" s="1"/>
  <c r="U774" i="3"/>
  <c r="I774" i="3" s="1"/>
  <c r="U742" i="3"/>
  <c r="I742" i="3" s="1"/>
  <c r="U702" i="3"/>
  <c r="I702" i="3" s="1"/>
  <c r="U670" i="3"/>
  <c r="I670" i="3" s="1"/>
  <c r="U630" i="3"/>
  <c r="I630" i="3" s="1"/>
  <c r="U590" i="3"/>
  <c r="I590" i="3" s="1"/>
  <c r="U550" i="3"/>
  <c r="I550" i="3" s="1"/>
  <c r="U518" i="3"/>
  <c r="I518" i="3" s="1"/>
  <c r="U486" i="3"/>
  <c r="I486" i="3" s="1"/>
  <c r="U454" i="3"/>
  <c r="I454" i="3" s="1"/>
  <c r="U414" i="3"/>
  <c r="I414" i="3" s="1"/>
  <c r="U374" i="3"/>
  <c r="I374" i="3" s="1"/>
  <c r="U342" i="3"/>
  <c r="I342" i="3" s="1"/>
  <c r="U310" i="3"/>
  <c r="I310" i="3" s="1"/>
  <c r="U278" i="3"/>
  <c r="I278" i="3" s="1"/>
  <c r="U238" i="3"/>
  <c r="I238" i="3" s="1"/>
  <c r="U198" i="3"/>
  <c r="I198" i="3" s="1"/>
  <c r="U166" i="3"/>
  <c r="I166" i="3" s="1"/>
  <c r="U142" i="3"/>
  <c r="I142" i="3" s="1"/>
  <c r="U118" i="3"/>
  <c r="I118" i="3" s="1"/>
  <c r="U94" i="3"/>
  <c r="I94" i="3" s="1"/>
  <c r="U54" i="3"/>
  <c r="I54" i="3" s="1"/>
  <c r="U30" i="3"/>
  <c r="I30" i="3" s="1"/>
  <c r="U1005" i="3"/>
  <c r="I1005" i="3" s="1"/>
  <c r="U981" i="3"/>
  <c r="I981" i="3" s="1"/>
  <c r="U949" i="3"/>
  <c r="I949" i="3" s="1"/>
  <c r="U917" i="3"/>
  <c r="I917" i="3" s="1"/>
  <c r="U893" i="3"/>
  <c r="I893" i="3" s="1"/>
  <c r="U861" i="3"/>
  <c r="I861" i="3" s="1"/>
  <c r="U829" i="3"/>
  <c r="I829" i="3" s="1"/>
  <c r="U797" i="3"/>
  <c r="I797" i="3" s="1"/>
  <c r="U733" i="3"/>
  <c r="I733" i="3" s="1"/>
  <c r="U549" i="3"/>
  <c r="I549" i="3" s="1"/>
  <c r="U517" i="3"/>
  <c r="I517" i="3" s="1"/>
  <c r="U493" i="3"/>
  <c r="I493" i="3" s="1"/>
  <c r="U461" i="3"/>
  <c r="I461" i="3" s="1"/>
  <c r="U437" i="3"/>
  <c r="I437" i="3" s="1"/>
  <c r="U405" i="3"/>
  <c r="I405" i="3" s="1"/>
  <c r="U381" i="3"/>
  <c r="I381" i="3" s="1"/>
  <c r="U349" i="3"/>
  <c r="I349" i="3" s="1"/>
  <c r="U317" i="3"/>
  <c r="I317" i="3" s="1"/>
  <c r="U293" i="3"/>
  <c r="I293" i="3" s="1"/>
  <c r="U261" i="3"/>
  <c r="I261" i="3" s="1"/>
  <c r="U237" i="3"/>
  <c r="I237" i="3" s="1"/>
  <c r="U205" i="3"/>
  <c r="I205" i="3" s="1"/>
  <c r="U181" i="3"/>
  <c r="I181" i="3" s="1"/>
  <c r="U149" i="3"/>
  <c r="I149" i="3" s="1"/>
  <c r="U125" i="3"/>
  <c r="I125" i="3" s="1"/>
  <c r="U93" i="3"/>
  <c r="I93" i="3" s="1"/>
  <c r="U61" i="3"/>
  <c r="I61" i="3" s="1"/>
  <c r="U29" i="3"/>
  <c r="I29" i="3" s="1"/>
  <c r="U1012" i="3"/>
  <c r="I1012" i="3" s="1"/>
  <c r="U996" i="3"/>
  <c r="I996" i="3" s="1"/>
  <c r="U980" i="3"/>
  <c r="I980" i="3" s="1"/>
  <c r="U964" i="3"/>
  <c r="I964" i="3" s="1"/>
  <c r="U948" i="3"/>
  <c r="I948" i="3" s="1"/>
  <c r="U900" i="3"/>
  <c r="I900" i="3" s="1"/>
  <c r="U356" i="3"/>
  <c r="I356" i="3" s="1"/>
  <c r="U340" i="3"/>
  <c r="I340" i="3" s="1"/>
  <c r="U316" i="3"/>
  <c r="I316" i="3" s="1"/>
  <c r="U292" i="3"/>
  <c r="I292" i="3" s="1"/>
  <c r="U284" i="3"/>
  <c r="I284" i="3" s="1"/>
  <c r="U260" i="3"/>
  <c r="I260" i="3" s="1"/>
  <c r="U252" i="3"/>
  <c r="I252" i="3" s="1"/>
  <c r="U228" i="3"/>
  <c r="I228" i="3" s="1"/>
  <c r="U212" i="3"/>
  <c r="I212" i="3" s="1"/>
  <c r="U196" i="3"/>
  <c r="I196" i="3" s="1"/>
  <c r="U172" i="3"/>
  <c r="I172" i="3" s="1"/>
  <c r="U156" i="3"/>
  <c r="I156" i="3" s="1"/>
  <c r="U140" i="3"/>
  <c r="I140" i="3" s="1"/>
  <c r="U116" i="3"/>
  <c r="I116" i="3" s="1"/>
  <c r="U100" i="3"/>
  <c r="I100" i="3" s="1"/>
  <c r="U76" i="3"/>
  <c r="I76" i="3" s="1"/>
  <c r="U52" i="3"/>
  <c r="I52" i="3" s="1"/>
  <c r="U20" i="3"/>
  <c r="I20" i="3" s="1"/>
  <c r="U1003" i="3"/>
  <c r="I1003" i="3" s="1"/>
  <c r="U979" i="3"/>
  <c r="I979" i="3" s="1"/>
  <c r="U955" i="3"/>
  <c r="I955" i="3" s="1"/>
  <c r="U939" i="3"/>
  <c r="I939" i="3" s="1"/>
  <c r="U915" i="3"/>
  <c r="I915" i="3" s="1"/>
  <c r="U899" i="3"/>
  <c r="I899" i="3" s="1"/>
  <c r="U875" i="3"/>
  <c r="I875" i="3" s="1"/>
  <c r="U859" i="3"/>
  <c r="I859" i="3" s="1"/>
  <c r="U843" i="3"/>
  <c r="I843" i="3" s="1"/>
  <c r="U827" i="3"/>
  <c r="I827" i="3" s="1"/>
  <c r="U803" i="3"/>
  <c r="I803" i="3" s="1"/>
  <c r="U787" i="3"/>
  <c r="I787" i="3" s="1"/>
  <c r="U763" i="3"/>
  <c r="I763" i="3" s="1"/>
  <c r="U747" i="3"/>
  <c r="I747" i="3" s="1"/>
  <c r="U723" i="3"/>
  <c r="I723" i="3" s="1"/>
  <c r="U715" i="3"/>
  <c r="I715" i="3" s="1"/>
  <c r="U691" i="3"/>
  <c r="I691" i="3" s="1"/>
  <c r="U667" i="3"/>
  <c r="I667" i="3" s="1"/>
  <c r="U659" i="3"/>
  <c r="I659" i="3" s="1"/>
  <c r="U635" i="3"/>
  <c r="I635" i="3" s="1"/>
  <c r="U611" i="3"/>
  <c r="I611" i="3" s="1"/>
  <c r="U603" i="3"/>
  <c r="I603" i="3" s="1"/>
  <c r="U579" i="3"/>
  <c r="I579" i="3" s="1"/>
  <c r="U571" i="3"/>
  <c r="I571" i="3" s="1"/>
  <c r="U547" i="3"/>
  <c r="I547" i="3" s="1"/>
  <c r="U523" i="3"/>
  <c r="I523" i="3" s="1"/>
  <c r="U515" i="3"/>
  <c r="I515" i="3" s="1"/>
  <c r="U491" i="3"/>
  <c r="I491" i="3" s="1"/>
  <c r="U483" i="3"/>
  <c r="I483" i="3" s="1"/>
  <c r="U459" i="3"/>
  <c r="I459" i="3" s="1"/>
  <c r="U451" i="3"/>
  <c r="I451" i="3" s="1"/>
  <c r="U427" i="3"/>
  <c r="I427" i="3" s="1"/>
  <c r="U403" i="3"/>
  <c r="I403" i="3" s="1"/>
  <c r="U395" i="3"/>
  <c r="I395" i="3" s="1"/>
  <c r="U371" i="3"/>
  <c r="I371" i="3" s="1"/>
  <c r="U347" i="3"/>
  <c r="I347" i="3" s="1"/>
  <c r="U339" i="3"/>
  <c r="I339" i="3" s="1"/>
  <c r="U315" i="3"/>
  <c r="I315" i="3" s="1"/>
  <c r="U291" i="3"/>
  <c r="I291" i="3" s="1"/>
  <c r="U283" i="3"/>
  <c r="I283" i="3" s="1"/>
  <c r="U259" i="3"/>
  <c r="I259" i="3" s="1"/>
  <c r="U235" i="3"/>
  <c r="I235" i="3" s="1"/>
  <c r="U227" i="3"/>
  <c r="I227" i="3" s="1"/>
  <c r="U203" i="3"/>
  <c r="I203" i="3" s="1"/>
  <c r="U179" i="3"/>
  <c r="I179" i="3" s="1"/>
  <c r="U163" i="3"/>
  <c r="I163" i="3" s="1"/>
  <c r="U147" i="3"/>
  <c r="I147" i="3" s="1"/>
  <c r="U123" i="3"/>
  <c r="I123" i="3" s="1"/>
  <c r="U99" i="3"/>
  <c r="I99" i="3" s="1"/>
  <c r="U75" i="3"/>
  <c r="I75" i="3" s="1"/>
  <c r="U67" i="3"/>
  <c r="I67" i="3" s="1"/>
  <c r="U43" i="3"/>
  <c r="I43" i="3" s="1"/>
  <c r="U19" i="3"/>
  <c r="I19" i="3" s="1"/>
  <c r="U364" i="3"/>
  <c r="I364" i="3" s="1"/>
  <c r="U332" i="3"/>
  <c r="I332" i="3" s="1"/>
  <c r="U308" i="3"/>
  <c r="I308" i="3" s="1"/>
  <c r="U268" i="3"/>
  <c r="I268" i="3" s="1"/>
  <c r="U236" i="3"/>
  <c r="I236" i="3" s="1"/>
  <c r="U204" i="3"/>
  <c r="I204" i="3" s="1"/>
  <c r="U180" i="3"/>
  <c r="I180" i="3" s="1"/>
  <c r="U148" i="3"/>
  <c r="I148" i="3" s="1"/>
  <c r="U124" i="3"/>
  <c r="I124" i="3" s="1"/>
  <c r="U92" i="3"/>
  <c r="I92" i="3" s="1"/>
  <c r="U60" i="3"/>
  <c r="I60" i="3" s="1"/>
  <c r="U36" i="3"/>
  <c r="I36" i="3" s="1"/>
  <c r="U1011" i="3"/>
  <c r="I1011" i="3" s="1"/>
  <c r="U987" i="3"/>
  <c r="I987" i="3" s="1"/>
  <c r="U963" i="3"/>
  <c r="I963" i="3" s="1"/>
  <c r="U931" i="3"/>
  <c r="I931" i="3" s="1"/>
  <c r="U907" i="3"/>
  <c r="I907" i="3" s="1"/>
  <c r="U883" i="3"/>
  <c r="I883" i="3" s="1"/>
  <c r="U851" i="3"/>
  <c r="I851" i="3" s="1"/>
  <c r="U819" i="3"/>
  <c r="I819" i="3" s="1"/>
  <c r="U795" i="3"/>
  <c r="I795" i="3" s="1"/>
  <c r="U771" i="3"/>
  <c r="I771" i="3" s="1"/>
  <c r="U739" i="3"/>
  <c r="I739" i="3" s="1"/>
  <c r="U707" i="3"/>
  <c r="I707" i="3" s="1"/>
  <c r="U683" i="3"/>
  <c r="I683" i="3" s="1"/>
  <c r="U651" i="3"/>
  <c r="I651" i="3" s="1"/>
  <c r="U619" i="3"/>
  <c r="I619" i="3" s="1"/>
  <c r="U595" i="3"/>
  <c r="I595" i="3" s="1"/>
  <c r="U555" i="3"/>
  <c r="I555" i="3" s="1"/>
  <c r="U531" i="3"/>
  <c r="I531" i="3" s="1"/>
  <c r="U507" i="3"/>
  <c r="I507" i="3" s="1"/>
  <c r="U475" i="3"/>
  <c r="I475" i="3" s="1"/>
  <c r="U443" i="3"/>
  <c r="I443" i="3" s="1"/>
  <c r="U411" i="3"/>
  <c r="I411" i="3" s="1"/>
  <c r="U379" i="3"/>
  <c r="I379" i="3" s="1"/>
  <c r="U363" i="3"/>
  <c r="I363" i="3" s="1"/>
  <c r="U323" i="3"/>
  <c r="I323" i="3" s="1"/>
  <c r="U307" i="3"/>
  <c r="I307" i="3" s="1"/>
  <c r="U275" i="3"/>
  <c r="I275" i="3" s="1"/>
  <c r="U251" i="3"/>
  <c r="I251" i="3" s="1"/>
  <c r="U219" i="3"/>
  <c r="I219" i="3" s="1"/>
  <c r="U195" i="3"/>
  <c r="I195" i="3" s="1"/>
  <c r="U171" i="3"/>
  <c r="I171" i="3" s="1"/>
  <c r="U139" i="3"/>
  <c r="I139" i="3" s="1"/>
  <c r="U115" i="3"/>
  <c r="I115" i="3" s="1"/>
  <c r="U91" i="3"/>
  <c r="I91" i="3" s="1"/>
  <c r="U51" i="3"/>
  <c r="I51" i="3" s="1"/>
  <c r="U27" i="3"/>
  <c r="I27" i="3" s="1"/>
  <c r="U995" i="3"/>
  <c r="I995" i="3" s="1"/>
  <c r="U971" i="3"/>
  <c r="I971" i="3" s="1"/>
  <c r="U947" i="3"/>
  <c r="I947" i="3" s="1"/>
  <c r="U923" i="3"/>
  <c r="I923" i="3" s="1"/>
  <c r="U891" i="3"/>
  <c r="I891" i="3" s="1"/>
  <c r="U867" i="3"/>
  <c r="I867" i="3" s="1"/>
  <c r="U835" i="3"/>
  <c r="I835" i="3" s="1"/>
  <c r="U811" i="3"/>
  <c r="I811" i="3" s="1"/>
  <c r="U779" i="3"/>
  <c r="I779" i="3" s="1"/>
  <c r="U755" i="3"/>
  <c r="I755" i="3" s="1"/>
  <c r="U731" i="3"/>
  <c r="I731" i="3" s="1"/>
  <c r="U699" i="3"/>
  <c r="I699" i="3" s="1"/>
  <c r="U675" i="3"/>
  <c r="I675" i="3" s="1"/>
  <c r="U643" i="3"/>
  <c r="I643" i="3" s="1"/>
  <c r="U627" i="3"/>
  <c r="I627" i="3" s="1"/>
  <c r="U587" i="3"/>
  <c r="I587" i="3" s="1"/>
  <c r="U563" i="3"/>
  <c r="I563" i="3" s="1"/>
  <c r="U539" i="3"/>
  <c r="I539" i="3" s="1"/>
  <c r="U499" i="3"/>
  <c r="I499" i="3" s="1"/>
  <c r="U467" i="3"/>
  <c r="I467" i="3" s="1"/>
  <c r="U435" i="3"/>
  <c r="I435" i="3" s="1"/>
  <c r="U419" i="3"/>
  <c r="I419" i="3" s="1"/>
  <c r="U387" i="3"/>
  <c r="I387" i="3" s="1"/>
  <c r="U355" i="3"/>
  <c r="I355" i="3" s="1"/>
  <c r="U331" i="3"/>
  <c r="I331" i="3" s="1"/>
  <c r="U299" i="3"/>
  <c r="I299" i="3" s="1"/>
  <c r="U267" i="3"/>
  <c r="I267" i="3" s="1"/>
  <c r="U243" i="3"/>
  <c r="I243" i="3" s="1"/>
  <c r="U211" i="3"/>
  <c r="I211" i="3" s="1"/>
  <c r="U187" i="3"/>
  <c r="I187" i="3" s="1"/>
  <c r="U155" i="3"/>
  <c r="I155" i="3" s="1"/>
  <c r="U131" i="3"/>
  <c r="I131" i="3" s="1"/>
  <c r="U107" i="3"/>
  <c r="I107" i="3" s="1"/>
  <c r="U83" i="3"/>
  <c r="I83" i="3" s="1"/>
  <c r="U59" i="3"/>
  <c r="I59" i="3" s="1"/>
  <c r="U35" i="3"/>
  <c r="I35" i="3" s="1"/>
  <c r="U380" i="3"/>
  <c r="I380" i="3" s="1"/>
  <c r="U348" i="3"/>
  <c r="I348" i="3" s="1"/>
  <c r="U324" i="3"/>
  <c r="I324" i="3" s="1"/>
  <c r="U300" i="3"/>
  <c r="I300" i="3" s="1"/>
  <c r="U276" i="3"/>
  <c r="I276" i="3" s="1"/>
  <c r="U244" i="3"/>
  <c r="I244" i="3" s="1"/>
  <c r="U220" i="3"/>
  <c r="I220" i="3" s="1"/>
  <c r="U188" i="3"/>
  <c r="I188" i="3" s="1"/>
  <c r="U164" i="3"/>
  <c r="I164" i="3" s="1"/>
  <c r="U132" i="3"/>
  <c r="I132" i="3" s="1"/>
  <c r="U108" i="3"/>
  <c r="I108" i="3" s="1"/>
  <c r="U84" i="3"/>
  <c r="I84" i="3" s="1"/>
  <c r="U68" i="3"/>
  <c r="I68" i="3" s="1"/>
  <c r="U44" i="3"/>
  <c r="I44" i="3" s="1"/>
  <c r="U28" i="3"/>
  <c r="I28" i="3" s="1"/>
  <c r="U1010" i="3"/>
  <c r="I1010" i="3" s="1"/>
  <c r="U994" i="3"/>
  <c r="I994" i="3" s="1"/>
  <c r="U978" i="3"/>
  <c r="I978" i="3" s="1"/>
  <c r="U962" i="3"/>
  <c r="I962" i="3" s="1"/>
  <c r="U946" i="3"/>
  <c r="I946" i="3" s="1"/>
  <c r="U930" i="3"/>
  <c r="I930" i="3" s="1"/>
  <c r="U914" i="3"/>
  <c r="I914" i="3" s="1"/>
  <c r="U898" i="3"/>
  <c r="I898" i="3" s="1"/>
  <c r="U882" i="3"/>
  <c r="I882" i="3" s="1"/>
  <c r="U866" i="3"/>
  <c r="I866" i="3" s="1"/>
  <c r="U850" i="3"/>
  <c r="I850" i="3" s="1"/>
  <c r="U834" i="3"/>
  <c r="I834" i="3" s="1"/>
  <c r="U818" i="3"/>
  <c r="I818" i="3" s="1"/>
  <c r="U810" i="3"/>
  <c r="I810" i="3" s="1"/>
  <c r="U794" i="3"/>
  <c r="I794" i="3" s="1"/>
  <c r="U778" i="3"/>
  <c r="I778" i="3" s="1"/>
  <c r="U762" i="3"/>
  <c r="I762" i="3" s="1"/>
  <c r="U746" i="3"/>
  <c r="I746" i="3" s="1"/>
  <c r="U730" i="3"/>
  <c r="I730" i="3" s="1"/>
  <c r="U714" i="3"/>
  <c r="I714" i="3" s="1"/>
  <c r="U698" i="3"/>
  <c r="I698" i="3" s="1"/>
  <c r="U682" i="3"/>
  <c r="I682" i="3" s="1"/>
  <c r="U666" i="3"/>
  <c r="I666" i="3" s="1"/>
  <c r="U650" i="3"/>
  <c r="I650" i="3" s="1"/>
  <c r="U634" i="3"/>
  <c r="I634" i="3" s="1"/>
  <c r="U618" i="3"/>
  <c r="I618" i="3" s="1"/>
  <c r="U602" i="3"/>
  <c r="I602" i="3" s="1"/>
  <c r="U586" i="3"/>
  <c r="I586" i="3" s="1"/>
  <c r="U570" i="3"/>
  <c r="I570" i="3" s="1"/>
  <c r="U554" i="3"/>
  <c r="I554" i="3" s="1"/>
  <c r="U538" i="3"/>
  <c r="I538" i="3" s="1"/>
  <c r="U522" i="3"/>
  <c r="I522" i="3" s="1"/>
  <c r="U506" i="3"/>
  <c r="I506" i="3" s="1"/>
  <c r="U490" i="3"/>
  <c r="I490" i="3" s="1"/>
  <c r="U474" i="3"/>
  <c r="I474" i="3" s="1"/>
  <c r="U466" i="3"/>
  <c r="I466" i="3" s="1"/>
  <c r="U450" i="3"/>
  <c r="I450" i="3" s="1"/>
  <c r="U426" i="3"/>
  <c r="I426" i="3" s="1"/>
  <c r="U410" i="3"/>
  <c r="I410" i="3" s="1"/>
  <c r="U394" i="3"/>
  <c r="I394" i="3" s="1"/>
  <c r="U378" i="3"/>
  <c r="I378" i="3" s="1"/>
  <c r="U362" i="3"/>
  <c r="I362" i="3" s="1"/>
  <c r="U346" i="3"/>
  <c r="I346" i="3" s="1"/>
  <c r="U330" i="3"/>
  <c r="I330" i="3" s="1"/>
  <c r="U314" i="3"/>
  <c r="I314" i="3" s="1"/>
  <c r="U298" i="3"/>
  <c r="I298" i="3" s="1"/>
  <c r="U282" i="3"/>
  <c r="I282" i="3" s="1"/>
  <c r="U266" i="3"/>
  <c r="I266" i="3" s="1"/>
  <c r="U250" i="3"/>
  <c r="I250" i="3" s="1"/>
  <c r="U234" i="3"/>
  <c r="I234" i="3" s="1"/>
  <c r="U218" i="3"/>
  <c r="I218" i="3" s="1"/>
  <c r="U202" i="3"/>
  <c r="I202" i="3" s="1"/>
  <c r="U186" i="3"/>
  <c r="I186" i="3" s="1"/>
  <c r="U170" i="3"/>
  <c r="I170" i="3" s="1"/>
  <c r="U154" i="3"/>
  <c r="I154" i="3" s="1"/>
  <c r="U138" i="3"/>
  <c r="I138" i="3" s="1"/>
  <c r="U122" i="3"/>
  <c r="I122" i="3" s="1"/>
  <c r="U106" i="3"/>
  <c r="I106" i="3" s="1"/>
  <c r="U90" i="3"/>
  <c r="I90" i="3" s="1"/>
  <c r="U74" i="3"/>
  <c r="I74" i="3" s="1"/>
  <c r="U50" i="3"/>
  <c r="I50" i="3" s="1"/>
  <c r="U34" i="3"/>
  <c r="I34" i="3" s="1"/>
  <c r="U18" i="3"/>
  <c r="I18" i="3" s="1"/>
  <c r="U993" i="3"/>
  <c r="I993" i="3" s="1"/>
  <c r="U969" i="3"/>
  <c r="I969" i="3" s="1"/>
  <c r="U945" i="3"/>
  <c r="I945" i="3" s="1"/>
  <c r="U921" i="3"/>
  <c r="I921" i="3" s="1"/>
  <c r="U897" i="3"/>
  <c r="I897" i="3" s="1"/>
  <c r="U873" i="3"/>
  <c r="I873" i="3" s="1"/>
  <c r="U849" i="3"/>
  <c r="I849" i="3" s="1"/>
  <c r="U825" i="3"/>
  <c r="I825" i="3" s="1"/>
  <c r="U793" i="3"/>
  <c r="I793" i="3" s="1"/>
  <c r="U769" i="3"/>
  <c r="I769" i="3" s="1"/>
  <c r="U745" i="3"/>
  <c r="I745" i="3" s="1"/>
  <c r="U721" i="3"/>
  <c r="I721" i="3" s="1"/>
  <c r="U697" i="3"/>
  <c r="I697" i="3" s="1"/>
  <c r="U673" i="3"/>
  <c r="I673" i="3" s="1"/>
  <c r="U641" i="3"/>
  <c r="I641" i="3" s="1"/>
  <c r="U617" i="3"/>
  <c r="I617" i="3" s="1"/>
  <c r="U593" i="3"/>
  <c r="I593" i="3" s="1"/>
  <c r="U569" i="3"/>
  <c r="I569" i="3" s="1"/>
  <c r="U545" i="3"/>
  <c r="I545" i="3" s="1"/>
  <c r="U521" i="3"/>
  <c r="I521" i="3" s="1"/>
  <c r="U497" i="3"/>
  <c r="I497" i="3" s="1"/>
  <c r="U473" i="3"/>
  <c r="I473" i="3" s="1"/>
  <c r="U449" i="3"/>
  <c r="I449" i="3" s="1"/>
  <c r="U425" i="3"/>
  <c r="I425" i="3" s="1"/>
  <c r="U401" i="3"/>
  <c r="I401" i="3" s="1"/>
  <c r="U377" i="3"/>
  <c r="I377" i="3" s="1"/>
  <c r="U353" i="3"/>
  <c r="I353" i="3" s="1"/>
  <c r="U329" i="3"/>
  <c r="I329" i="3" s="1"/>
  <c r="U297" i="3"/>
  <c r="I297" i="3" s="1"/>
  <c r="U177" i="3"/>
  <c r="I177" i="3" s="1"/>
  <c r="U1001" i="3"/>
  <c r="I1001" i="3" s="1"/>
  <c r="U977" i="3"/>
  <c r="I977" i="3" s="1"/>
  <c r="U953" i="3"/>
  <c r="I953" i="3" s="1"/>
  <c r="U929" i="3"/>
  <c r="I929" i="3" s="1"/>
  <c r="U905" i="3"/>
  <c r="I905" i="3" s="1"/>
  <c r="U881" i="3"/>
  <c r="I881" i="3" s="1"/>
  <c r="U857" i="3"/>
  <c r="I857" i="3" s="1"/>
  <c r="U833" i="3"/>
  <c r="I833" i="3" s="1"/>
  <c r="U809" i="3"/>
  <c r="I809" i="3" s="1"/>
  <c r="U801" i="3"/>
  <c r="I801" i="3" s="1"/>
  <c r="U777" i="3"/>
  <c r="I777" i="3" s="1"/>
  <c r="U753" i="3"/>
  <c r="I753" i="3" s="1"/>
  <c r="U729" i="3"/>
  <c r="I729" i="3" s="1"/>
  <c r="U705" i="3"/>
  <c r="I705" i="3" s="1"/>
  <c r="U681" i="3"/>
  <c r="I681" i="3" s="1"/>
  <c r="U657" i="3"/>
  <c r="I657" i="3" s="1"/>
  <c r="U633" i="3"/>
  <c r="I633" i="3" s="1"/>
  <c r="U609" i="3"/>
  <c r="I609" i="3" s="1"/>
  <c r="U585" i="3"/>
  <c r="I585" i="3" s="1"/>
  <c r="U561" i="3"/>
  <c r="I561" i="3" s="1"/>
  <c r="U537" i="3"/>
  <c r="I537" i="3" s="1"/>
  <c r="U513" i="3"/>
  <c r="I513" i="3" s="1"/>
  <c r="U481" i="3"/>
  <c r="I481" i="3" s="1"/>
  <c r="U457" i="3"/>
  <c r="I457" i="3" s="1"/>
  <c r="U433" i="3"/>
  <c r="I433" i="3" s="1"/>
  <c r="U409" i="3"/>
  <c r="I409" i="3" s="1"/>
  <c r="U393" i="3"/>
  <c r="I393" i="3" s="1"/>
  <c r="U369" i="3"/>
  <c r="I369" i="3" s="1"/>
  <c r="U345" i="3"/>
  <c r="I345" i="3" s="1"/>
  <c r="U321" i="3"/>
  <c r="I321" i="3" s="1"/>
  <c r="U305" i="3"/>
  <c r="I305" i="3" s="1"/>
  <c r="U281" i="3"/>
  <c r="I281" i="3" s="1"/>
  <c r="U265" i="3"/>
  <c r="I265" i="3" s="1"/>
  <c r="U249" i="3"/>
  <c r="I249" i="3" s="1"/>
  <c r="U233" i="3"/>
  <c r="I233" i="3" s="1"/>
  <c r="U217" i="3"/>
  <c r="I217" i="3" s="1"/>
  <c r="U201" i="3"/>
  <c r="I201" i="3" s="1"/>
  <c r="U185" i="3"/>
  <c r="I185" i="3" s="1"/>
  <c r="U161" i="3"/>
  <c r="I161" i="3" s="1"/>
  <c r="U145" i="3"/>
  <c r="I145" i="3" s="1"/>
  <c r="U129" i="3"/>
  <c r="I129" i="3" s="1"/>
  <c r="U121" i="3"/>
  <c r="I121" i="3" s="1"/>
  <c r="U105" i="3"/>
  <c r="I105" i="3" s="1"/>
  <c r="U89" i="3"/>
  <c r="I89" i="3" s="1"/>
  <c r="U73" i="3"/>
  <c r="I73" i="3" s="1"/>
  <c r="U57" i="3"/>
  <c r="I57" i="3" s="1"/>
  <c r="U49" i="3"/>
  <c r="I49" i="3" s="1"/>
  <c r="U33" i="3"/>
  <c r="I33" i="3" s="1"/>
  <c r="U17" i="3"/>
  <c r="I17" i="3" s="1"/>
  <c r="M15" i="3"/>
  <c r="N15" i="3"/>
  <c r="U1008" i="3"/>
  <c r="I1008" i="3" s="1"/>
  <c r="U1000" i="3"/>
  <c r="I1000" i="3" s="1"/>
  <c r="U992" i="3"/>
  <c r="I992" i="3" s="1"/>
  <c r="U984" i="3"/>
  <c r="I984" i="3" s="1"/>
  <c r="U976" i="3"/>
  <c r="I976" i="3" s="1"/>
  <c r="U968" i="3"/>
  <c r="I968" i="3" s="1"/>
  <c r="U960" i="3"/>
  <c r="I960" i="3" s="1"/>
  <c r="U952" i="3"/>
  <c r="I952" i="3" s="1"/>
  <c r="U944" i="3"/>
  <c r="I944" i="3" s="1"/>
  <c r="U936" i="3"/>
  <c r="I936" i="3" s="1"/>
  <c r="U928" i="3"/>
  <c r="I928" i="3" s="1"/>
  <c r="U920" i="3"/>
  <c r="I920" i="3" s="1"/>
  <c r="U912" i="3"/>
  <c r="I912" i="3" s="1"/>
  <c r="U904" i="3"/>
  <c r="I904" i="3" s="1"/>
  <c r="U896" i="3"/>
  <c r="I896" i="3" s="1"/>
  <c r="U888" i="3"/>
  <c r="I888" i="3" s="1"/>
  <c r="U880" i="3"/>
  <c r="I880" i="3" s="1"/>
  <c r="U872" i="3"/>
  <c r="I872" i="3" s="1"/>
  <c r="U864" i="3"/>
  <c r="I864" i="3" s="1"/>
  <c r="U856" i="3"/>
  <c r="I856" i="3" s="1"/>
  <c r="U848" i="3"/>
  <c r="I848" i="3" s="1"/>
  <c r="U840" i="3"/>
  <c r="I840" i="3" s="1"/>
  <c r="U832" i="3"/>
  <c r="I832" i="3" s="1"/>
  <c r="U824" i="3"/>
  <c r="I824" i="3" s="1"/>
  <c r="U816" i="3"/>
  <c r="I816" i="3" s="1"/>
  <c r="U808" i="3"/>
  <c r="I808" i="3" s="1"/>
  <c r="U800" i="3"/>
  <c r="I800" i="3" s="1"/>
  <c r="U792" i="3"/>
  <c r="I792" i="3" s="1"/>
  <c r="U784" i="3"/>
  <c r="I784" i="3" s="1"/>
  <c r="U776" i="3"/>
  <c r="I776" i="3" s="1"/>
  <c r="U768" i="3"/>
  <c r="I768" i="3" s="1"/>
  <c r="U760" i="3"/>
  <c r="I760" i="3" s="1"/>
  <c r="U752" i="3"/>
  <c r="I752" i="3" s="1"/>
  <c r="U744" i="3"/>
  <c r="I744" i="3" s="1"/>
  <c r="U736" i="3"/>
  <c r="I736" i="3" s="1"/>
  <c r="U728" i="3"/>
  <c r="I728" i="3" s="1"/>
  <c r="U720" i="3"/>
  <c r="I720" i="3" s="1"/>
  <c r="U712" i="3"/>
  <c r="I712" i="3" s="1"/>
  <c r="U704" i="3"/>
  <c r="I704" i="3" s="1"/>
  <c r="U696" i="3"/>
  <c r="I696" i="3" s="1"/>
  <c r="U688" i="3"/>
  <c r="I688" i="3" s="1"/>
  <c r="U680" i="3"/>
  <c r="I680" i="3" s="1"/>
  <c r="U672" i="3"/>
  <c r="I672" i="3" s="1"/>
  <c r="U664" i="3"/>
  <c r="I664" i="3" s="1"/>
  <c r="U656" i="3"/>
  <c r="I656" i="3" s="1"/>
  <c r="U648" i="3"/>
  <c r="I648" i="3" s="1"/>
  <c r="U640" i="3"/>
  <c r="I640" i="3" s="1"/>
  <c r="U632" i="3"/>
  <c r="I632" i="3" s="1"/>
  <c r="U624" i="3"/>
  <c r="I624" i="3" s="1"/>
  <c r="U616" i="3"/>
  <c r="I616" i="3" s="1"/>
  <c r="U608" i="3"/>
  <c r="I608" i="3" s="1"/>
  <c r="U600" i="3"/>
  <c r="I600" i="3" s="1"/>
  <c r="U592" i="3"/>
  <c r="I592" i="3" s="1"/>
  <c r="U584" i="3"/>
  <c r="I584" i="3" s="1"/>
  <c r="U576" i="3"/>
  <c r="I576" i="3" s="1"/>
  <c r="U568" i="3"/>
  <c r="I568" i="3" s="1"/>
  <c r="U560" i="3"/>
  <c r="I560" i="3" s="1"/>
  <c r="U552" i="3"/>
  <c r="I552" i="3" s="1"/>
  <c r="U544" i="3"/>
  <c r="I544" i="3" s="1"/>
  <c r="U536" i="3"/>
  <c r="I536" i="3" s="1"/>
  <c r="U528" i="3"/>
  <c r="I528" i="3" s="1"/>
  <c r="U520" i="3"/>
  <c r="I520" i="3" s="1"/>
  <c r="U512" i="3"/>
  <c r="I512" i="3" s="1"/>
  <c r="U504" i="3"/>
  <c r="I504" i="3" s="1"/>
  <c r="U496" i="3"/>
  <c r="I496" i="3" s="1"/>
  <c r="U488" i="3"/>
  <c r="I488" i="3" s="1"/>
  <c r="U480" i="3"/>
  <c r="I480" i="3" s="1"/>
  <c r="U472" i="3"/>
  <c r="I472" i="3" s="1"/>
  <c r="U464" i="3"/>
  <c r="I464" i="3" s="1"/>
  <c r="U456" i="3"/>
  <c r="I456" i="3" s="1"/>
  <c r="U448" i="3"/>
  <c r="I448" i="3" s="1"/>
  <c r="U440" i="3"/>
  <c r="I440" i="3" s="1"/>
  <c r="U432" i="3"/>
  <c r="I432" i="3" s="1"/>
  <c r="U424" i="3"/>
  <c r="I424" i="3" s="1"/>
  <c r="U416" i="3"/>
  <c r="I416" i="3" s="1"/>
  <c r="U408" i="3"/>
  <c r="I408" i="3" s="1"/>
  <c r="U400" i="3"/>
  <c r="I400" i="3" s="1"/>
  <c r="U392" i="3"/>
  <c r="I392" i="3" s="1"/>
  <c r="U384" i="3"/>
  <c r="I384" i="3" s="1"/>
  <c r="U376" i="3"/>
  <c r="I376" i="3" s="1"/>
  <c r="U368" i="3"/>
  <c r="I368" i="3" s="1"/>
  <c r="U360" i="3"/>
  <c r="I360" i="3" s="1"/>
  <c r="U352" i="3"/>
  <c r="I352" i="3" s="1"/>
  <c r="U344" i="3"/>
  <c r="I344" i="3" s="1"/>
  <c r="U336" i="3"/>
  <c r="I336" i="3" s="1"/>
  <c r="U328" i="3"/>
  <c r="I328" i="3" s="1"/>
  <c r="U320" i="3"/>
  <c r="I320" i="3" s="1"/>
  <c r="U312" i="3"/>
  <c r="I312" i="3" s="1"/>
  <c r="U304" i="3"/>
  <c r="I304" i="3" s="1"/>
  <c r="U296" i="3"/>
  <c r="I296" i="3" s="1"/>
  <c r="U288" i="3"/>
  <c r="I288" i="3" s="1"/>
  <c r="U280" i="3"/>
  <c r="I280" i="3" s="1"/>
  <c r="U272" i="3"/>
  <c r="I272" i="3" s="1"/>
  <c r="U264" i="3"/>
  <c r="I264" i="3" s="1"/>
  <c r="U256" i="3"/>
  <c r="I256" i="3" s="1"/>
  <c r="U248" i="3"/>
  <c r="I248" i="3" s="1"/>
  <c r="U240" i="3"/>
  <c r="I240" i="3" s="1"/>
  <c r="U232" i="3"/>
  <c r="I232" i="3" s="1"/>
  <c r="U224" i="3"/>
  <c r="I224" i="3" s="1"/>
  <c r="U216" i="3"/>
  <c r="I216" i="3" s="1"/>
  <c r="U208" i="3"/>
  <c r="I208" i="3" s="1"/>
  <c r="U200" i="3"/>
  <c r="I200" i="3" s="1"/>
  <c r="U192" i="3"/>
  <c r="I192" i="3" s="1"/>
  <c r="U184" i="3"/>
  <c r="I184" i="3" s="1"/>
  <c r="U176" i="3"/>
  <c r="I176" i="3" s="1"/>
  <c r="U168" i="3"/>
  <c r="I168" i="3" s="1"/>
  <c r="U160" i="3"/>
  <c r="I160" i="3" s="1"/>
  <c r="U152" i="3"/>
  <c r="I152" i="3" s="1"/>
  <c r="U144" i="3"/>
  <c r="I144" i="3" s="1"/>
  <c r="U136" i="3"/>
  <c r="I136" i="3" s="1"/>
  <c r="U128" i="3"/>
  <c r="I128" i="3" s="1"/>
  <c r="U120" i="3"/>
  <c r="I120" i="3" s="1"/>
  <c r="U112" i="3"/>
  <c r="I112" i="3" s="1"/>
  <c r="U104" i="3"/>
  <c r="I104" i="3" s="1"/>
  <c r="U96" i="3"/>
  <c r="I96" i="3" s="1"/>
  <c r="U88" i="3"/>
  <c r="I88" i="3" s="1"/>
  <c r="U80" i="3"/>
  <c r="I80" i="3" s="1"/>
  <c r="U72" i="3"/>
  <c r="I72" i="3" s="1"/>
  <c r="U64" i="3"/>
  <c r="I64" i="3" s="1"/>
  <c r="U56" i="3"/>
  <c r="I56" i="3" s="1"/>
  <c r="U48" i="3"/>
  <c r="I48" i="3" s="1"/>
  <c r="U40" i="3"/>
  <c r="I40" i="3" s="1"/>
  <c r="U32" i="3"/>
  <c r="I32" i="3" s="1"/>
  <c r="U24" i="3"/>
  <c r="I24" i="3" s="1"/>
  <c r="U16" i="3"/>
  <c r="I16" i="3" s="1"/>
  <c r="N16" i="3"/>
  <c r="M16" i="3"/>
  <c r="U1002" i="3"/>
  <c r="I1002" i="3" s="1"/>
  <c r="U986" i="3"/>
  <c r="I986" i="3" s="1"/>
  <c r="U970" i="3"/>
  <c r="I970" i="3" s="1"/>
  <c r="U954" i="3"/>
  <c r="I954" i="3" s="1"/>
  <c r="U938" i="3"/>
  <c r="I938" i="3" s="1"/>
  <c r="U922" i="3"/>
  <c r="I922" i="3" s="1"/>
  <c r="U906" i="3"/>
  <c r="I906" i="3" s="1"/>
  <c r="U890" i="3"/>
  <c r="I890" i="3" s="1"/>
  <c r="U874" i="3"/>
  <c r="I874" i="3" s="1"/>
  <c r="U858" i="3"/>
  <c r="I858" i="3" s="1"/>
  <c r="U842" i="3"/>
  <c r="I842" i="3" s="1"/>
  <c r="U826" i="3"/>
  <c r="I826" i="3" s="1"/>
  <c r="U802" i="3"/>
  <c r="I802" i="3" s="1"/>
  <c r="U786" i="3"/>
  <c r="I786" i="3" s="1"/>
  <c r="U770" i="3"/>
  <c r="I770" i="3" s="1"/>
  <c r="U754" i="3"/>
  <c r="I754" i="3" s="1"/>
  <c r="U738" i="3"/>
  <c r="I738" i="3" s="1"/>
  <c r="U722" i="3"/>
  <c r="I722" i="3" s="1"/>
  <c r="U706" i="3"/>
  <c r="I706" i="3" s="1"/>
  <c r="U690" i="3"/>
  <c r="I690" i="3" s="1"/>
  <c r="U674" i="3"/>
  <c r="I674" i="3" s="1"/>
  <c r="U658" i="3"/>
  <c r="I658" i="3" s="1"/>
  <c r="U642" i="3"/>
  <c r="I642" i="3" s="1"/>
  <c r="U626" i="3"/>
  <c r="I626" i="3" s="1"/>
  <c r="U610" i="3"/>
  <c r="I610" i="3" s="1"/>
  <c r="U594" i="3"/>
  <c r="I594" i="3" s="1"/>
  <c r="U578" i="3"/>
  <c r="I578" i="3" s="1"/>
  <c r="U562" i="3"/>
  <c r="I562" i="3" s="1"/>
  <c r="U546" i="3"/>
  <c r="I546" i="3" s="1"/>
  <c r="U530" i="3"/>
  <c r="I530" i="3" s="1"/>
  <c r="U514" i="3"/>
  <c r="I514" i="3" s="1"/>
  <c r="U498" i="3"/>
  <c r="I498" i="3" s="1"/>
  <c r="U482" i="3"/>
  <c r="I482" i="3" s="1"/>
  <c r="U458" i="3"/>
  <c r="I458" i="3" s="1"/>
  <c r="U442" i="3"/>
  <c r="I442" i="3" s="1"/>
  <c r="U434" i="3"/>
  <c r="I434" i="3" s="1"/>
  <c r="U418" i="3"/>
  <c r="I418" i="3" s="1"/>
  <c r="U402" i="3"/>
  <c r="I402" i="3" s="1"/>
  <c r="U386" i="3"/>
  <c r="I386" i="3" s="1"/>
  <c r="U370" i="3"/>
  <c r="I370" i="3" s="1"/>
  <c r="U354" i="3"/>
  <c r="I354" i="3" s="1"/>
  <c r="U338" i="3"/>
  <c r="I338" i="3" s="1"/>
  <c r="U322" i="3"/>
  <c r="I322" i="3" s="1"/>
  <c r="U306" i="3"/>
  <c r="I306" i="3" s="1"/>
  <c r="U290" i="3"/>
  <c r="I290" i="3" s="1"/>
  <c r="U274" i="3"/>
  <c r="I274" i="3" s="1"/>
  <c r="U258" i="3"/>
  <c r="I258" i="3" s="1"/>
  <c r="U242" i="3"/>
  <c r="I242" i="3" s="1"/>
  <c r="U226" i="3"/>
  <c r="I226" i="3" s="1"/>
  <c r="U210" i="3"/>
  <c r="I210" i="3" s="1"/>
  <c r="U194" i="3"/>
  <c r="I194" i="3" s="1"/>
  <c r="U178" i="3"/>
  <c r="I178" i="3" s="1"/>
  <c r="U162" i="3"/>
  <c r="I162" i="3" s="1"/>
  <c r="U146" i="3"/>
  <c r="I146" i="3" s="1"/>
  <c r="U130" i="3"/>
  <c r="I130" i="3" s="1"/>
  <c r="U114" i="3"/>
  <c r="I114" i="3" s="1"/>
  <c r="U98" i="3"/>
  <c r="I98" i="3" s="1"/>
  <c r="U82" i="3"/>
  <c r="I82" i="3" s="1"/>
  <c r="U66" i="3"/>
  <c r="I66" i="3" s="1"/>
  <c r="U58" i="3"/>
  <c r="I58" i="3" s="1"/>
  <c r="U42" i="3"/>
  <c r="I42" i="3" s="1"/>
  <c r="U26" i="3"/>
  <c r="I26" i="3" s="1"/>
  <c r="U1009" i="3"/>
  <c r="I1009" i="3" s="1"/>
  <c r="U985" i="3"/>
  <c r="I985" i="3" s="1"/>
  <c r="U961" i="3"/>
  <c r="I961" i="3" s="1"/>
  <c r="U937" i="3"/>
  <c r="I937" i="3" s="1"/>
  <c r="U913" i="3"/>
  <c r="I913" i="3" s="1"/>
  <c r="U889" i="3"/>
  <c r="I889" i="3" s="1"/>
  <c r="U865" i="3"/>
  <c r="I865" i="3" s="1"/>
  <c r="U841" i="3"/>
  <c r="I841" i="3" s="1"/>
  <c r="U817" i="3"/>
  <c r="I817" i="3" s="1"/>
  <c r="U785" i="3"/>
  <c r="I785" i="3" s="1"/>
  <c r="U761" i="3"/>
  <c r="I761" i="3" s="1"/>
  <c r="U737" i="3"/>
  <c r="I737" i="3" s="1"/>
  <c r="U713" i="3"/>
  <c r="I713" i="3" s="1"/>
  <c r="U689" i="3"/>
  <c r="I689" i="3" s="1"/>
  <c r="U665" i="3"/>
  <c r="I665" i="3" s="1"/>
  <c r="U649" i="3"/>
  <c r="I649" i="3" s="1"/>
  <c r="U625" i="3"/>
  <c r="I625" i="3" s="1"/>
  <c r="U601" i="3"/>
  <c r="I601" i="3" s="1"/>
  <c r="U577" i="3"/>
  <c r="I577" i="3" s="1"/>
  <c r="U553" i="3"/>
  <c r="I553" i="3" s="1"/>
  <c r="U529" i="3"/>
  <c r="I529" i="3" s="1"/>
  <c r="U505" i="3"/>
  <c r="I505" i="3" s="1"/>
  <c r="U489" i="3"/>
  <c r="I489" i="3" s="1"/>
  <c r="U465" i="3"/>
  <c r="I465" i="3" s="1"/>
  <c r="U441" i="3"/>
  <c r="I441" i="3" s="1"/>
  <c r="U417" i="3"/>
  <c r="I417" i="3" s="1"/>
  <c r="U385" i="3"/>
  <c r="I385" i="3" s="1"/>
  <c r="U361" i="3"/>
  <c r="I361" i="3" s="1"/>
  <c r="U337" i="3"/>
  <c r="I337" i="3" s="1"/>
  <c r="U313" i="3"/>
  <c r="I313" i="3" s="1"/>
  <c r="U289" i="3"/>
  <c r="I289" i="3" s="1"/>
  <c r="U273" i="3"/>
  <c r="I273" i="3" s="1"/>
  <c r="U257" i="3"/>
  <c r="I257" i="3" s="1"/>
  <c r="U241" i="3"/>
  <c r="I241" i="3" s="1"/>
  <c r="U225" i="3"/>
  <c r="I225" i="3" s="1"/>
  <c r="U209" i="3"/>
  <c r="I209" i="3" s="1"/>
  <c r="U193" i="3"/>
  <c r="I193" i="3" s="1"/>
  <c r="U169" i="3"/>
  <c r="I169" i="3" s="1"/>
  <c r="U153" i="3"/>
  <c r="I153" i="3" s="1"/>
  <c r="U137" i="3"/>
  <c r="I137" i="3" s="1"/>
  <c r="U113" i="3"/>
  <c r="I113" i="3" s="1"/>
  <c r="U97" i="3"/>
  <c r="I97" i="3" s="1"/>
  <c r="U81" i="3"/>
  <c r="I81" i="3" s="1"/>
  <c r="U65" i="3"/>
  <c r="I65" i="3" s="1"/>
  <c r="U41" i="3"/>
  <c r="I41" i="3" s="1"/>
  <c r="U25" i="3"/>
  <c r="I25" i="3" s="1"/>
  <c r="U1007" i="3"/>
  <c r="I1007" i="3" s="1"/>
  <c r="U999" i="3"/>
  <c r="I999" i="3" s="1"/>
  <c r="U991" i="3"/>
  <c r="I991" i="3" s="1"/>
  <c r="U983" i="3"/>
  <c r="I983" i="3" s="1"/>
  <c r="U975" i="3"/>
  <c r="I975" i="3" s="1"/>
  <c r="U967" i="3"/>
  <c r="I967" i="3" s="1"/>
  <c r="U959" i="3"/>
  <c r="I959" i="3" s="1"/>
  <c r="U951" i="3"/>
  <c r="I951" i="3" s="1"/>
  <c r="U943" i="3"/>
  <c r="I943" i="3" s="1"/>
  <c r="U935" i="3"/>
  <c r="I935" i="3" s="1"/>
  <c r="U927" i="3"/>
  <c r="I927" i="3" s="1"/>
  <c r="U919" i="3"/>
  <c r="I919" i="3" s="1"/>
  <c r="U911" i="3"/>
  <c r="I911" i="3" s="1"/>
  <c r="U903" i="3"/>
  <c r="I903" i="3" s="1"/>
  <c r="U895" i="3"/>
  <c r="I895" i="3" s="1"/>
  <c r="U887" i="3"/>
  <c r="I887" i="3" s="1"/>
  <c r="U879" i="3"/>
  <c r="I879" i="3" s="1"/>
  <c r="U871" i="3"/>
  <c r="I871" i="3" s="1"/>
  <c r="U863" i="3"/>
  <c r="I863" i="3" s="1"/>
  <c r="U855" i="3"/>
  <c r="I855" i="3" s="1"/>
  <c r="U847" i="3"/>
  <c r="I847" i="3" s="1"/>
  <c r="U839" i="3"/>
  <c r="I839" i="3" s="1"/>
  <c r="U831" i="3"/>
  <c r="I831" i="3" s="1"/>
  <c r="U823" i="3"/>
  <c r="I823" i="3" s="1"/>
  <c r="U815" i="3"/>
  <c r="I815" i="3" s="1"/>
  <c r="U807" i="3"/>
  <c r="I807" i="3" s="1"/>
  <c r="U799" i="3"/>
  <c r="I799" i="3" s="1"/>
  <c r="U791" i="3"/>
  <c r="I791" i="3" s="1"/>
  <c r="U783" i="3"/>
  <c r="I783" i="3" s="1"/>
  <c r="U775" i="3"/>
  <c r="I775" i="3" s="1"/>
  <c r="U767" i="3"/>
  <c r="I767" i="3" s="1"/>
  <c r="U759" i="3"/>
  <c r="I759" i="3" s="1"/>
  <c r="U751" i="3"/>
  <c r="I751" i="3" s="1"/>
  <c r="U743" i="3"/>
  <c r="I743" i="3" s="1"/>
  <c r="U735" i="3"/>
  <c r="I735" i="3" s="1"/>
  <c r="U727" i="3"/>
  <c r="I727" i="3" s="1"/>
  <c r="U719" i="3"/>
  <c r="I719" i="3" s="1"/>
  <c r="U711" i="3"/>
  <c r="I711" i="3" s="1"/>
  <c r="U703" i="3"/>
  <c r="I703" i="3" s="1"/>
  <c r="U695" i="3"/>
  <c r="I695" i="3" s="1"/>
  <c r="U687" i="3"/>
  <c r="I687" i="3" s="1"/>
  <c r="U679" i="3"/>
  <c r="I679" i="3" s="1"/>
  <c r="U671" i="3"/>
  <c r="I671" i="3" s="1"/>
  <c r="U663" i="3"/>
  <c r="I663" i="3" s="1"/>
  <c r="U655" i="3"/>
  <c r="I655" i="3" s="1"/>
  <c r="U647" i="3"/>
  <c r="I647" i="3" s="1"/>
  <c r="U639" i="3"/>
  <c r="I639" i="3" s="1"/>
  <c r="U631" i="3"/>
  <c r="I631" i="3" s="1"/>
  <c r="U623" i="3"/>
  <c r="I623" i="3" s="1"/>
  <c r="U615" i="3"/>
  <c r="I615" i="3" s="1"/>
  <c r="U607" i="3"/>
  <c r="I607" i="3" s="1"/>
  <c r="U599" i="3"/>
  <c r="I599" i="3" s="1"/>
  <c r="U591" i="3"/>
  <c r="I591" i="3" s="1"/>
  <c r="U583" i="3"/>
  <c r="I583" i="3" s="1"/>
  <c r="U575" i="3"/>
  <c r="I575" i="3" s="1"/>
  <c r="U567" i="3"/>
  <c r="I567" i="3" s="1"/>
  <c r="U559" i="3"/>
  <c r="I559" i="3" s="1"/>
  <c r="U551" i="3"/>
  <c r="I551" i="3" s="1"/>
  <c r="U543" i="3"/>
  <c r="I543" i="3" s="1"/>
  <c r="U535" i="3"/>
  <c r="I535" i="3" s="1"/>
  <c r="U527" i="3"/>
  <c r="I527" i="3" s="1"/>
  <c r="U519" i="3"/>
  <c r="I519" i="3" s="1"/>
  <c r="U511" i="3"/>
  <c r="I511" i="3" s="1"/>
  <c r="U503" i="3"/>
  <c r="I503" i="3" s="1"/>
  <c r="U495" i="3"/>
  <c r="I495" i="3" s="1"/>
  <c r="U487" i="3"/>
  <c r="I487" i="3" s="1"/>
  <c r="U479" i="3"/>
  <c r="I479" i="3" s="1"/>
  <c r="U471" i="3"/>
  <c r="I471" i="3" s="1"/>
  <c r="U463" i="3"/>
  <c r="I463" i="3" s="1"/>
  <c r="U455" i="3"/>
  <c r="I455" i="3" s="1"/>
  <c r="U447" i="3"/>
  <c r="I447" i="3" s="1"/>
  <c r="U439" i="3"/>
  <c r="I439" i="3" s="1"/>
  <c r="U431" i="3"/>
  <c r="I431" i="3" s="1"/>
  <c r="U423" i="3"/>
  <c r="I423" i="3" s="1"/>
  <c r="U415" i="3"/>
  <c r="I415" i="3" s="1"/>
  <c r="U407" i="3"/>
  <c r="I407" i="3" s="1"/>
  <c r="U399" i="3"/>
  <c r="I399" i="3" s="1"/>
  <c r="U391" i="3"/>
  <c r="I391" i="3" s="1"/>
  <c r="U383" i="3"/>
  <c r="I383" i="3" s="1"/>
  <c r="U375" i="3"/>
  <c r="I375" i="3" s="1"/>
  <c r="U367" i="3"/>
  <c r="I367" i="3" s="1"/>
  <c r="U359" i="3"/>
  <c r="I359" i="3" s="1"/>
  <c r="U351" i="3"/>
  <c r="I351" i="3" s="1"/>
  <c r="U343" i="3"/>
  <c r="I343" i="3" s="1"/>
  <c r="U335" i="3"/>
  <c r="I335" i="3" s="1"/>
  <c r="U327" i="3"/>
  <c r="I327" i="3" s="1"/>
  <c r="U319" i="3"/>
  <c r="I319" i="3" s="1"/>
  <c r="U311" i="3"/>
  <c r="I311" i="3" s="1"/>
  <c r="U303" i="3"/>
  <c r="I303" i="3" s="1"/>
  <c r="U295" i="3"/>
  <c r="I295" i="3" s="1"/>
  <c r="U287" i="3"/>
  <c r="I287" i="3" s="1"/>
  <c r="U279" i="3"/>
  <c r="I279" i="3" s="1"/>
  <c r="U271" i="3"/>
  <c r="I271" i="3" s="1"/>
  <c r="U263" i="3"/>
  <c r="I263" i="3" s="1"/>
  <c r="U255" i="3"/>
  <c r="I255" i="3" s="1"/>
  <c r="U247" i="3"/>
  <c r="I247" i="3" s="1"/>
  <c r="U239" i="3"/>
  <c r="I239" i="3" s="1"/>
  <c r="U231" i="3"/>
  <c r="I231" i="3" s="1"/>
  <c r="U223" i="3"/>
  <c r="I223" i="3" s="1"/>
  <c r="U215" i="3"/>
  <c r="I215" i="3" s="1"/>
  <c r="U207" i="3"/>
  <c r="I207" i="3" s="1"/>
  <c r="U199" i="3"/>
  <c r="I199" i="3" s="1"/>
  <c r="U191" i="3"/>
  <c r="I191" i="3" s="1"/>
  <c r="U183" i="3"/>
  <c r="I183" i="3" s="1"/>
  <c r="U175" i="3"/>
  <c r="I175" i="3" s="1"/>
  <c r="U167" i="3"/>
  <c r="I167" i="3" s="1"/>
  <c r="U159" i="3"/>
  <c r="I159" i="3" s="1"/>
  <c r="U151" i="3"/>
  <c r="I151" i="3" s="1"/>
  <c r="U143" i="3"/>
  <c r="I143" i="3" s="1"/>
  <c r="U135" i="3"/>
  <c r="I135" i="3" s="1"/>
  <c r="U127" i="3"/>
  <c r="I127" i="3" s="1"/>
  <c r="U119" i="3"/>
  <c r="I119" i="3" s="1"/>
  <c r="U111" i="3"/>
  <c r="I111" i="3" s="1"/>
  <c r="U103" i="3"/>
  <c r="I103" i="3" s="1"/>
  <c r="U95" i="3"/>
  <c r="I95" i="3" s="1"/>
  <c r="U87" i="3"/>
  <c r="I87" i="3" s="1"/>
  <c r="U79" i="3"/>
  <c r="I79" i="3" s="1"/>
  <c r="U71" i="3"/>
  <c r="I71" i="3" s="1"/>
  <c r="U63" i="3"/>
  <c r="I63" i="3" s="1"/>
  <c r="U55" i="3"/>
  <c r="I55" i="3" s="1"/>
  <c r="U47" i="3"/>
  <c r="I47" i="3" s="1"/>
  <c r="U39" i="3"/>
  <c r="I39" i="3" s="1"/>
  <c r="U31" i="3"/>
  <c r="I31" i="3" s="1"/>
  <c r="U23" i="3"/>
  <c r="I23" i="3" s="1"/>
  <c r="AA39" i="3"/>
  <c r="AA809" i="3"/>
  <c r="AA881" i="3"/>
  <c r="AA841" i="3"/>
  <c r="AA753" i="3"/>
  <c r="AA721" i="3"/>
  <c r="AA1001" i="3"/>
  <c r="AA713" i="3"/>
  <c r="AA937" i="3"/>
  <c r="AA311" i="3"/>
  <c r="AA896" i="3"/>
  <c r="AA303" i="3"/>
  <c r="AA849" i="3"/>
  <c r="AA655" i="3"/>
  <c r="AA295" i="3"/>
  <c r="AA631" i="3"/>
  <c r="AA183" i="3"/>
  <c r="AA559" i="3"/>
  <c r="AA175" i="3"/>
  <c r="AA985" i="3"/>
  <c r="AA800" i="3"/>
  <c r="AA519" i="3"/>
  <c r="AA167" i="3"/>
  <c r="AA768" i="3"/>
  <c r="AA423" i="3"/>
  <c r="AA55" i="3"/>
  <c r="AA928" i="3"/>
  <c r="AA399" i="3"/>
  <c r="AA47" i="3"/>
  <c r="AA969" i="3"/>
  <c r="AA921" i="3"/>
  <c r="AA880" i="3"/>
  <c r="AA833" i="3"/>
  <c r="AA793" i="3"/>
  <c r="AA752" i="3"/>
  <c r="AA705" i="3"/>
  <c r="AA623" i="3"/>
  <c r="AA503" i="3"/>
  <c r="AA391" i="3"/>
  <c r="AA271" i="3"/>
  <c r="AA143" i="3"/>
  <c r="AA963" i="3"/>
  <c r="AA913" i="3"/>
  <c r="AA873" i="3"/>
  <c r="AA832" i="3"/>
  <c r="AA785" i="3"/>
  <c r="AA745" i="3"/>
  <c r="AA704" i="3"/>
  <c r="AA615" i="3"/>
  <c r="AA471" i="3"/>
  <c r="AA375" i="3"/>
  <c r="AA247" i="3"/>
  <c r="AA119" i="3"/>
  <c r="AA961" i="3"/>
  <c r="AA912" i="3"/>
  <c r="AA865" i="3"/>
  <c r="AA825" i="3"/>
  <c r="AA784" i="3"/>
  <c r="AA737" i="3"/>
  <c r="AA697" i="3"/>
  <c r="AA591" i="3"/>
  <c r="AA463" i="3"/>
  <c r="AA367" i="3"/>
  <c r="AA239" i="3"/>
  <c r="AA111" i="3"/>
  <c r="AA953" i="3"/>
  <c r="AA905" i="3"/>
  <c r="AA864" i="3"/>
  <c r="AA817" i="3"/>
  <c r="AA777" i="3"/>
  <c r="AA736" i="3"/>
  <c r="AA679" i="3"/>
  <c r="AA583" i="3"/>
  <c r="AA455" i="3"/>
  <c r="AA359" i="3"/>
  <c r="AA231" i="3"/>
  <c r="AA103" i="3"/>
  <c r="AA1009" i="3"/>
  <c r="AA945" i="3"/>
  <c r="AA897" i="3"/>
  <c r="AA857" i="3"/>
  <c r="AA816" i="3"/>
  <c r="AA769" i="3"/>
  <c r="AA729" i="3"/>
  <c r="AA663" i="3"/>
  <c r="AA567" i="3"/>
  <c r="AA439" i="3"/>
  <c r="AA335" i="3"/>
  <c r="AA207" i="3"/>
  <c r="AA79" i="3"/>
  <c r="AA987" i="3"/>
  <c r="AA929" i="3"/>
  <c r="AA889" i="3"/>
  <c r="AA848" i="3"/>
  <c r="AA801" i="3"/>
  <c r="AA761" i="3"/>
  <c r="AA720" i="3"/>
  <c r="AA647" i="3"/>
  <c r="AA527" i="3"/>
  <c r="AA407" i="3"/>
  <c r="AA689" i="3"/>
  <c r="Z689" i="3"/>
  <c r="AA681" i="3"/>
  <c r="Z681" i="3"/>
  <c r="AB681" i="3" s="1"/>
  <c r="AA673" i="3"/>
  <c r="Z673" i="3"/>
  <c r="AB673" i="3" s="1"/>
  <c r="AA665" i="3"/>
  <c r="Z665" i="3"/>
  <c r="AB665" i="3" s="1"/>
  <c r="AA657" i="3"/>
  <c r="Z657" i="3"/>
  <c r="AB657" i="3" s="1"/>
  <c r="AA649" i="3"/>
  <c r="Z649" i="3"/>
  <c r="AB649" i="3" s="1"/>
  <c r="AA641" i="3"/>
  <c r="Z641" i="3"/>
  <c r="AB641" i="3" s="1"/>
  <c r="AA633" i="3"/>
  <c r="Z633" i="3"/>
  <c r="AB633" i="3" s="1"/>
  <c r="AA625" i="3"/>
  <c r="Z625" i="3"/>
  <c r="AB625" i="3" s="1"/>
  <c r="AA617" i="3"/>
  <c r="Z617" i="3"/>
  <c r="AB617" i="3" s="1"/>
  <c r="AA609" i="3"/>
  <c r="Z609" i="3"/>
  <c r="AB609" i="3" s="1"/>
  <c r="AA601" i="3"/>
  <c r="Z601" i="3"/>
  <c r="AB601" i="3" s="1"/>
  <c r="AA593" i="3"/>
  <c r="Z593" i="3"/>
  <c r="AB593" i="3" s="1"/>
  <c r="AA585" i="3"/>
  <c r="Z585" i="3"/>
  <c r="AB585" i="3" s="1"/>
  <c r="AA577" i="3"/>
  <c r="Z577" i="3"/>
  <c r="AB577" i="3" s="1"/>
  <c r="AA569" i="3"/>
  <c r="Z569" i="3"/>
  <c r="AB569" i="3" s="1"/>
  <c r="AA561" i="3"/>
  <c r="Z561" i="3"/>
  <c r="AB561" i="3" s="1"/>
  <c r="AA553" i="3"/>
  <c r="Z553" i="3"/>
  <c r="AB553" i="3" s="1"/>
  <c r="AA545" i="3"/>
  <c r="Z545" i="3"/>
  <c r="AB545" i="3" s="1"/>
  <c r="AA537" i="3"/>
  <c r="Z537" i="3"/>
  <c r="AB537" i="3" s="1"/>
  <c r="AA529" i="3"/>
  <c r="Z529" i="3"/>
  <c r="AB529" i="3" s="1"/>
  <c r="AA521" i="3"/>
  <c r="Z521" i="3"/>
  <c r="AB521" i="3" s="1"/>
  <c r="AA513" i="3"/>
  <c r="Z513" i="3"/>
  <c r="AB513" i="3" s="1"/>
  <c r="AA505" i="3"/>
  <c r="Z505" i="3"/>
  <c r="AB505" i="3" s="1"/>
  <c r="AA497" i="3"/>
  <c r="Z497" i="3"/>
  <c r="AB497" i="3" s="1"/>
  <c r="AA489" i="3"/>
  <c r="Z489" i="3"/>
  <c r="AB489" i="3" s="1"/>
  <c r="AA481" i="3"/>
  <c r="Z481" i="3"/>
  <c r="AB481" i="3" s="1"/>
  <c r="AA473" i="3"/>
  <c r="Z473" i="3"/>
  <c r="AB473" i="3" s="1"/>
  <c r="AA465" i="3"/>
  <c r="Z465" i="3"/>
  <c r="AB465" i="3" s="1"/>
  <c r="AA457" i="3"/>
  <c r="Z457" i="3"/>
  <c r="AB457" i="3" s="1"/>
  <c r="AA449" i="3"/>
  <c r="Z449" i="3"/>
  <c r="AB449" i="3" s="1"/>
  <c r="AA441" i="3"/>
  <c r="Z441" i="3"/>
  <c r="AB441" i="3" s="1"/>
  <c r="AA433" i="3"/>
  <c r="Z433" i="3"/>
  <c r="AB433" i="3" s="1"/>
  <c r="AA425" i="3"/>
  <c r="Z425" i="3"/>
  <c r="AB425" i="3" s="1"/>
  <c r="AA417" i="3"/>
  <c r="Z417" i="3"/>
  <c r="AB417" i="3" s="1"/>
  <c r="AA409" i="3"/>
  <c r="Z409" i="3"/>
  <c r="AB409" i="3" s="1"/>
  <c r="AA401" i="3"/>
  <c r="Z401" i="3"/>
  <c r="AB401" i="3" s="1"/>
  <c r="AA393" i="3"/>
  <c r="Z393" i="3"/>
  <c r="AB393" i="3" s="1"/>
  <c r="AA385" i="3"/>
  <c r="Z385" i="3"/>
  <c r="AB385" i="3" s="1"/>
  <c r="AA377" i="3"/>
  <c r="Z377" i="3"/>
  <c r="AB377" i="3" s="1"/>
  <c r="AA369" i="3"/>
  <c r="Z369" i="3"/>
  <c r="AB369" i="3" s="1"/>
  <c r="AA361" i="3"/>
  <c r="Z361" i="3"/>
  <c r="AB361" i="3" s="1"/>
  <c r="AA353" i="3"/>
  <c r="Z353" i="3"/>
  <c r="AB353" i="3" s="1"/>
  <c r="AA345" i="3"/>
  <c r="Z345" i="3"/>
  <c r="AB345" i="3" s="1"/>
  <c r="AA337" i="3"/>
  <c r="Z337" i="3"/>
  <c r="AB337" i="3" s="1"/>
  <c r="AA329" i="3"/>
  <c r="Z329" i="3"/>
  <c r="AB329" i="3" s="1"/>
  <c r="AA321" i="3"/>
  <c r="Z321" i="3"/>
  <c r="AB321" i="3" s="1"/>
  <c r="AA313" i="3"/>
  <c r="Z313" i="3"/>
  <c r="AB313" i="3" s="1"/>
  <c r="AA305" i="3"/>
  <c r="Z305" i="3"/>
  <c r="AB305" i="3" s="1"/>
  <c r="AA297" i="3"/>
  <c r="Z297" i="3"/>
  <c r="AB297" i="3" s="1"/>
  <c r="AA289" i="3"/>
  <c r="Z289" i="3"/>
  <c r="AB289" i="3" s="1"/>
  <c r="AA281" i="3"/>
  <c r="Z281" i="3"/>
  <c r="AB281" i="3" s="1"/>
  <c r="AA273" i="3"/>
  <c r="Z273" i="3"/>
  <c r="AB273" i="3" s="1"/>
  <c r="AA265" i="3"/>
  <c r="Z265" i="3"/>
  <c r="AB265" i="3" s="1"/>
  <c r="AA257" i="3"/>
  <c r="Z257" i="3"/>
  <c r="AB257" i="3" s="1"/>
  <c r="AA249" i="3"/>
  <c r="Z249" i="3"/>
  <c r="AB249" i="3" s="1"/>
  <c r="AA241" i="3"/>
  <c r="Z241" i="3"/>
  <c r="AB241" i="3" s="1"/>
  <c r="AA233" i="3"/>
  <c r="Z233" i="3"/>
  <c r="AB233" i="3" s="1"/>
  <c r="AA225" i="3"/>
  <c r="Z225" i="3"/>
  <c r="AB225" i="3" s="1"/>
  <c r="AA217" i="3"/>
  <c r="Z217" i="3"/>
  <c r="AB217" i="3" s="1"/>
  <c r="AA209" i="3"/>
  <c r="Z209" i="3"/>
  <c r="AB209" i="3" s="1"/>
  <c r="AA201" i="3"/>
  <c r="Z201" i="3"/>
  <c r="AB201" i="3" s="1"/>
  <c r="AA193" i="3"/>
  <c r="Z193" i="3"/>
  <c r="AB193" i="3" s="1"/>
  <c r="AA185" i="3"/>
  <c r="Z185" i="3"/>
  <c r="AB185" i="3" s="1"/>
  <c r="AA177" i="3"/>
  <c r="Z177" i="3"/>
  <c r="AB177" i="3" s="1"/>
  <c r="AA169" i="3"/>
  <c r="Z169" i="3"/>
  <c r="AB169" i="3" s="1"/>
  <c r="AA161" i="3"/>
  <c r="Z161" i="3"/>
  <c r="AB161" i="3" s="1"/>
  <c r="AA153" i="3"/>
  <c r="Z153" i="3"/>
  <c r="AB153" i="3" s="1"/>
  <c r="AA145" i="3"/>
  <c r="Z145" i="3"/>
  <c r="AB145" i="3" s="1"/>
  <c r="AA137" i="3"/>
  <c r="Z137" i="3"/>
  <c r="AB137" i="3" s="1"/>
  <c r="AA129" i="3"/>
  <c r="Z129" i="3"/>
  <c r="AB129" i="3" s="1"/>
  <c r="AA121" i="3"/>
  <c r="Z121" i="3"/>
  <c r="AB121" i="3" s="1"/>
  <c r="AA113" i="3"/>
  <c r="Z113" i="3"/>
  <c r="AB113" i="3" s="1"/>
  <c r="AA105" i="3"/>
  <c r="Z105" i="3"/>
  <c r="AB105" i="3" s="1"/>
  <c r="AA97" i="3"/>
  <c r="Z97" i="3"/>
  <c r="AB97" i="3" s="1"/>
  <c r="AA89" i="3"/>
  <c r="Z89" i="3"/>
  <c r="AB89" i="3" s="1"/>
  <c r="AA81" i="3"/>
  <c r="Z81" i="3"/>
  <c r="AB81" i="3" s="1"/>
  <c r="AA65" i="3"/>
  <c r="Z65" i="3"/>
  <c r="AB65" i="3" s="1"/>
  <c r="AA57" i="3"/>
  <c r="Z57" i="3"/>
  <c r="AB57" i="3" s="1"/>
  <c r="AA41" i="3"/>
  <c r="Z41" i="3"/>
  <c r="AB41" i="3" s="1"/>
  <c r="AA25" i="3"/>
  <c r="Z25" i="3"/>
  <c r="AB25" i="3" s="1"/>
  <c r="AA17" i="3"/>
  <c r="Z17" i="3"/>
  <c r="AB17" i="3" s="1"/>
  <c r="AA997" i="3"/>
  <c r="AA977" i="3"/>
  <c r="AA955" i="3"/>
  <c r="AA936" i="3"/>
  <c r="AA920" i="3"/>
  <c r="AA904" i="3"/>
  <c r="AA888" i="3"/>
  <c r="AA872" i="3"/>
  <c r="AA856" i="3"/>
  <c r="AA840" i="3"/>
  <c r="AA824" i="3"/>
  <c r="AA808" i="3"/>
  <c r="AA792" i="3"/>
  <c r="AA776" i="3"/>
  <c r="AA760" i="3"/>
  <c r="AA744" i="3"/>
  <c r="AA728" i="3"/>
  <c r="AA712" i="3"/>
  <c r="AA696" i="3"/>
  <c r="AA653" i="3"/>
  <c r="AA599" i="3"/>
  <c r="AA551" i="3"/>
  <c r="AA495" i="3"/>
  <c r="AA453" i="3"/>
  <c r="AA397" i="3"/>
  <c r="AA343" i="3"/>
  <c r="AA279" i="3"/>
  <c r="AA215" i="3"/>
  <c r="AA151" i="3"/>
  <c r="AA87" i="3"/>
  <c r="AA23" i="3"/>
  <c r="AA1008" i="3"/>
  <c r="Z1008" i="3"/>
  <c r="AB1008" i="3" s="1"/>
  <c r="AA1000" i="3"/>
  <c r="Z1000" i="3"/>
  <c r="AB1000" i="3" s="1"/>
  <c r="AA992" i="3"/>
  <c r="Z992" i="3"/>
  <c r="AB992" i="3" s="1"/>
  <c r="AA984" i="3"/>
  <c r="Z984" i="3"/>
  <c r="AB984" i="3" s="1"/>
  <c r="AA976" i="3"/>
  <c r="Z976" i="3"/>
  <c r="AB976" i="3" s="1"/>
  <c r="AA968" i="3"/>
  <c r="Z968" i="3"/>
  <c r="AB968" i="3" s="1"/>
  <c r="AA960" i="3"/>
  <c r="Z960" i="3"/>
  <c r="AB960" i="3" s="1"/>
  <c r="AA952" i="3"/>
  <c r="Z952" i="3"/>
  <c r="AB952" i="3" s="1"/>
  <c r="AA944" i="3"/>
  <c r="Z944" i="3"/>
  <c r="AB944" i="3" s="1"/>
  <c r="AA688" i="3"/>
  <c r="Z688" i="3"/>
  <c r="AB688" i="3" s="1"/>
  <c r="AA680" i="3"/>
  <c r="Z680" i="3"/>
  <c r="AB680" i="3" s="1"/>
  <c r="AA672" i="3"/>
  <c r="Z672" i="3"/>
  <c r="AB672" i="3" s="1"/>
  <c r="AA664" i="3"/>
  <c r="Z664" i="3"/>
  <c r="AB664" i="3" s="1"/>
  <c r="AA656" i="3"/>
  <c r="Z656" i="3"/>
  <c r="AB656" i="3" s="1"/>
  <c r="AA648" i="3"/>
  <c r="Z648" i="3"/>
  <c r="AB648" i="3" s="1"/>
  <c r="AA640" i="3"/>
  <c r="Z640" i="3"/>
  <c r="AB640" i="3" s="1"/>
  <c r="AA632" i="3"/>
  <c r="Z632" i="3"/>
  <c r="AB632" i="3" s="1"/>
  <c r="AA624" i="3"/>
  <c r="Z624" i="3"/>
  <c r="AB624" i="3" s="1"/>
  <c r="AA616" i="3"/>
  <c r="Z616" i="3"/>
  <c r="AB616" i="3" s="1"/>
  <c r="AA608" i="3"/>
  <c r="Z608" i="3"/>
  <c r="AB608" i="3" s="1"/>
  <c r="AA600" i="3"/>
  <c r="Z600" i="3"/>
  <c r="AB600" i="3" s="1"/>
  <c r="AA592" i="3"/>
  <c r="Z592" i="3"/>
  <c r="AB592" i="3" s="1"/>
  <c r="AA584" i="3"/>
  <c r="Z584" i="3"/>
  <c r="AB584" i="3" s="1"/>
  <c r="AA576" i="3"/>
  <c r="Z576" i="3"/>
  <c r="AB576" i="3" s="1"/>
  <c r="AA568" i="3"/>
  <c r="Z568" i="3"/>
  <c r="AB568" i="3" s="1"/>
  <c r="AA560" i="3"/>
  <c r="Z560" i="3"/>
  <c r="AB560" i="3" s="1"/>
  <c r="AA552" i="3"/>
  <c r="Z552" i="3"/>
  <c r="AB552" i="3" s="1"/>
  <c r="AA544" i="3"/>
  <c r="Z544" i="3"/>
  <c r="AB544" i="3" s="1"/>
  <c r="AA536" i="3"/>
  <c r="Z536" i="3"/>
  <c r="AB536" i="3" s="1"/>
  <c r="AA528" i="3"/>
  <c r="Z528" i="3"/>
  <c r="AB528" i="3" s="1"/>
  <c r="AA520" i="3"/>
  <c r="Z520" i="3"/>
  <c r="AB520" i="3" s="1"/>
  <c r="AA512" i="3"/>
  <c r="Z512" i="3"/>
  <c r="AB512" i="3" s="1"/>
  <c r="AA504" i="3"/>
  <c r="Z504" i="3"/>
  <c r="AB504" i="3" s="1"/>
  <c r="AA496" i="3"/>
  <c r="Z496" i="3"/>
  <c r="AB496" i="3" s="1"/>
  <c r="AA488" i="3"/>
  <c r="Z488" i="3"/>
  <c r="AB488" i="3" s="1"/>
  <c r="AA480" i="3"/>
  <c r="Z480" i="3"/>
  <c r="AB480" i="3" s="1"/>
  <c r="AA472" i="3"/>
  <c r="Z472" i="3"/>
  <c r="AB472" i="3" s="1"/>
  <c r="AA464" i="3"/>
  <c r="Z464" i="3"/>
  <c r="AB464" i="3" s="1"/>
  <c r="AA456" i="3"/>
  <c r="Z456" i="3"/>
  <c r="AB456" i="3" s="1"/>
  <c r="AA448" i="3"/>
  <c r="Z448" i="3"/>
  <c r="AB448" i="3" s="1"/>
  <c r="AA440" i="3"/>
  <c r="Z440" i="3"/>
  <c r="AB440" i="3" s="1"/>
  <c r="AA432" i="3"/>
  <c r="Z432" i="3"/>
  <c r="AB432" i="3" s="1"/>
  <c r="AA424" i="3"/>
  <c r="Z424" i="3"/>
  <c r="AB424" i="3" s="1"/>
  <c r="AA416" i="3"/>
  <c r="Z416" i="3"/>
  <c r="AB416" i="3" s="1"/>
  <c r="AA408" i="3"/>
  <c r="Z408" i="3"/>
  <c r="AB408" i="3" s="1"/>
  <c r="AA400" i="3"/>
  <c r="Z400" i="3"/>
  <c r="AB400" i="3" s="1"/>
  <c r="AA392" i="3"/>
  <c r="Z392" i="3"/>
  <c r="AB392" i="3" s="1"/>
  <c r="AA384" i="3"/>
  <c r="Z384" i="3"/>
  <c r="AB384" i="3" s="1"/>
  <c r="AA376" i="3"/>
  <c r="Z376" i="3"/>
  <c r="AB376" i="3" s="1"/>
  <c r="AA368" i="3"/>
  <c r="Z368" i="3"/>
  <c r="AB368" i="3" s="1"/>
  <c r="AA360" i="3"/>
  <c r="Z360" i="3"/>
  <c r="AB360" i="3" s="1"/>
  <c r="AA352" i="3"/>
  <c r="Z352" i="3"/>
  <c r="AB352" i="3" s="1"/>
  <c r="AA344" i="3"/>
  <c r="Z344" i="3"/>
  <c r="AB344" i="3" s="1"/>
  <c r="AA336" i="3"/>
  <c r="Z336" i="3"/>
  <c r="AB336" i="3" s="1"/>
  <c r="AA328" i="3"/>
  <c r="Z328" i="3"/>
  <c r="AB328" i="3" s="1"/>
  <c r="AA320" i="3"/>
  <c r="Z320" i="3"/>
  <c r="AB320" i="3" s="1"/>
  <c r="AA312" i="3"/>
  <c r="Z312" i="3"/>
  <c r="AB312" i="3" s="1"/>
  <c r="AA304" i="3"/>
  <c r="Z304" i="3"/>
  <c r="AB304" i="3" s="1"/>
  <c r="AA296" i="3"/>
  <c r="Z296" i="3"/>
  <c r="AB296" i="3" s="1"/>
  <c r="AA288" i="3"/>
  <c r="Z288" i="3"/>
  <c r="AB288" i="3" s="1"/>
  <c r="AA280" i="3"/>
  <c r="Z280" i="3"/>
  <c r="AB280" i="3" s="1"/>
  <c r="AA272" i="3"/>
  <c r="Z272" i="3"/>
  <c r="AB272" i="3" s="1"/>
  <c r="AA264" i="3"/>
  <c r="Z264" i="3"/>
  <c r="AB264" i="3" s="1"/>
  <c r="AA256" i="3"/>
  <c r="Z256" i="3"/>
  <c r="AB256" i="3" s="1"/>
  <c r="AA248" i="3"/>
  <c r="Z248" i="3"/>
  <c r="AB248" i="3" s="1"/>
  <c r="AA240" i="3"/>
  <c r="Z240" i="3"/>
  <c r="AB240" i="3" s="1"/>
  <c r="AA232" i="3"/>
  <c r="Z232" i="3"/>
  <c r="AB232" i="3" s="1"/>
  <c r="AA224" i="3"/>
  <c r="Z224" i="3"/>
  <c r="AB224" i="3" s="1"/>
  <c r="AA216" i="3"/>
  <c r="Z216" i="3"/>
  <c r="AB216" i="3" s="1"/>
  <c r="AA208" i="3"/>
  <c r="Z208" i="3"/>
  <c r="AB208" i="3" s="1"/>
  <c r="AA200" i="3"/>
  <c r="Z200" i="3"/>
  <c r="AB200" i="3" s="1"/>
  <c r="AA192" i="3"/>
  <c r="Z192" i="3"/>
  <c r="AB192" i="3" s="1"/>
  <c r="AA184" i="3"/>
  <c r="Z184" i="3"/>
  <c r="AB184" i="3" s="1"/>
  <c r="AA176" i="3"/>
  <c r="Z176" i="3"/>
  <c r="AB176" i="3" s="1"/>
  <c r="AA168" i="3"/>
  <c r="Z168" i="3"/>
  <c r="AB168" i="3" s="1"/>
  <c r="AA160" i="3"/>
  <c r="Z160" i="3"/>
  <c r="AB160" i="3" s="1"/>
  <c r="AA152" i="3"/>
  <c r="Z152" i="3"/>
  <c r="AB152" i="3" s="1"/>
  <c r="AA144" i="3"/>
  <c r="Z144" i="3"/>
  <c r="AB144" i="3" s="1"/>
  <c r="AA136" i="3"/>
  <c r="Z136" i="3"/>
  <c r="AB136" i="3" s="1"/>
  <c r="AA128" i="3"/>
  <c r="Z128" i="3"/>
  <c r="AB128" i="3" s="1"/>
  <c r="AA120" i="3"/>
  <c r="Z120" i="3"/>
  <c r="AB120" i="3" s="1"/>
  <c r="AA112" i="3"/>
  <c r="Z112" i="3"/>
  <c r="AB112" i="3" s="1"/>
  <c r="AA104" i="3"/>
  <c r="Z104" i="3"/>
  <c r="AB104" i="3" s="1"/>
  <c r="AA96" i="3"/>
  <c r="Z96" i="3"/>
  <c r="AB96" i="3" s="1"/>
  <c r="AA88" i="3"/>
  <c r="Z88" i="3"/>
  <c r="AB88" i="3" s="1"/>
  <c r="AA80" i="3"/>
  <c r="Z80" i="3"/>
  <c r="AB80" i="3" s="1"/>
  <c r="AA72" i="3"/>
  <c r="Z72" i="3"/>
  <c r="AB72" i="3" s="1"/>
  <c r="AA64" i="3"/>
  <c r="Z64" i="3"/>
  <c r="AB64" i="3" s="1"/>
  <c r="AA56" i="3"/>
  <c r="Z56" i="3"/>
  <c r="AB56" i="3" s="1"/>
  <c r="AA48" i="3"/>
  <c r="Z48" i="3"/>
  <c r="AB48" i="3" s="1"/>
  <c r="AA40" i="3"/>
  <c r="Z40" i="3"/>
  <c r="AB40" i="3" s="1"/>
  <c r="AA32" i="3"/>
  <c r="Z32" i="3"/>
  <c r="AB32" i="3" s="1"/>
  <c r="AA24" i="3"/>
  <c r="Z24" i="3"/>
  <c r="AB24" i="3" s="1"/>
  <c r="AA16" i="3"/>
  <c r="Z16" i="3"/>
  <c r="AB16" i="3" s="1"/>
  <c r="AA995" i="3"/>
  <c r="AA973" i="3"/>
  <c r="AA933" i="3"/>
  <c r="AA917" i="3"/>
  <c r="AA901" i="3"/>
  <c r="AA885" i="3"/>
  <c r="AA869" i="3"/>
  <c r="AA853" i="3"/>
  <c r="AA837" i="3"/>
  <c r="AA821" i="3"/>
  <c r="AA805" i="3"/>
  <c r="AA789" i="3"/>
  <c r="AA773" i="3"/>
  <c r="AA757" i="3"/>
  <c r="AA741" i="3"/>
  <c r="AA725" i="3"/>
  <c r="AA709" i="3"/>
  <c r="AA693" i="3"/>
  <c r="AA549" i="3"/>
  <c r="AA493" i="3"/>
  <c r="AA1007" i="3"/>
  <c r="Z1007" i="3"/>
  <c r="AB1007" i="3" s="1"/>
  <c r="AA999" i="3"/>
  <c r="Z999" i="3"/>
  <c r="AB999" i="3" s="1"/>
  <c r="AA991" i="3"/>
  <c r="Z991" i="3"/>
  <c r="AB991" i="3" s="1"/>
  <c r="AA983" i="3"/>
  <c r="Z983" i="3"/>
  <c r="AB983" i="3" s="1"/>
  <c r="AA975" i="3"/>
  <c r="Z975" i="3"/>
  <c r="AB975" i="3" s="1"/>
  <c r="AA967" i="3"/>
  <c r="Z967" i="3"/>
  <c r="AB967" i="3" s="1"/>
  <c r="AA959" i="3"/>
  <c r="Z959" i="3"/>
  <c r="AB959" i="3" s="1"/>
  <c r="AA951" i="3"/>
  <c r="Z951" i="3"/>
  <c r="AB951" i="3" s="1"/>
  <c r="AA943" i="3"/>
  <c r="Z943" i="3"/>
  <c r="AB943" i="3" s="1"/>
  <c r="AA935" i="3"/>
  <c r="Z935" i="3"/>
  <c r="AB935" i="3" s="1"/>
  <c r="AA927" i="3"/>
  <c r="Z927" i="3"/>
  <c r="AB927" i="3" s="1"/>
  <c r="AA919" i="3"/>
  <c r="Z919" i="3"/>
  <c r="AB919" i="3" s="1"/>
  <c r="AA911" i="3"/>
  <c r="Z911" i="3"/>
  <c r="AB911" i="3" s="1"/>
  <c r="AA903" i="3"/>
  <c r="Z903" i="3"/>
  <c r="AB903" i="3" s="1"/>
  <c r="AA895" i="3"/>
  <c r="Z895" i="3"/>
  <c r="AB895" i="3" s="1"/>
  <c r="AA887" i="3"/>
  <c r="Z887" i="3"/>
  <c r="AB887" i="3" s="1"/>
  <c r="AA879" i="3"/>
  <c r="Z879" i="3"/>
  <c r="AB879" i="3" s="1"/>
  <c r="AA871" i="3"/>
  <c r="Z871" i="3"/>
  <c r="AB871" i="3" s="1"/>
  <c r="AA863" i="3"/>
  <c r="Z863" i="3"/>
  <c r="AB863" i="3" s="1"/>
  <c r="AA855" i="3"/>
  <c r="Z855" i="3"/>
  <c r="AB855" i="3" s="1"/>
  <c r="AA847" i="3"/>
  <c r="Z847" i="3"/>
  <c r="AB847" i="3" s="1"/>
  <c r="AA839" i="3"/>
  <c r="Z839" i="3"/>
  <c r="AB839" i="3" s="1"/>
  <c r="AA831" i="3"/>
  <c r="Z831" i="3"/>
  <c r="AB831" i="3" s="1"/>
  <c r="AA823" i="3"/>
  <c r="Z823" i="3"/>
  <c r="AB823" i="3" s="1"/>
  <c r="AA815" i="3"/>
  <c r="Z815" i="3"/>
  <c r="AB815" i="3" s="1"/>
  <c r="AA807" i="3"/>
  <c r="Z807" i="3"/>
  <c r="AB807" i="3" s="1"/>
  <c r="AA799" i="3"/>
  <c r="Z799" i="3"/>
  <c r="AB799" i="3" s="1"/>
  <c r="AA791" i="3"/>
  <c r="Z791" i="3"/>
  <c r="AB791" i="3" s="1"/>
  <c r="AA783" i="3"/>
  <c r="Z783" i="3"/>
  <c r="AB783" i="3" s="1"/>
  <c r="AA775" i="3"/>
  <c r="Z775" i="3"/>
  <c r="AB775" i="3" s="1"/>
  <c r="AA767" i="3"/>
  <c r="Z767" i="3"/>
  <c r="AB767" i="3" s="1"/>
  <c r="AA759" i="3"/>
  <c r="Z759" i="3"/>
  <c r="AB759" i="3" s="1"/>
  <c r="AA751" i="3"/>
  <c r="Z751" i="3"/>
  <c r="AB751" i="3" s="1"/>
  <c r="AA743" i="3"/>
  <c r="Z743" i="3"/>
  <c r="AB743" i="3" s="1"/>
  <c r="AA735" i="3"/>
  <c r="Z735" i="3"/>
  <c r="AB735" i="3" s="1"/>
  <c r="AA727" i="3"/>
  <c r="Z727" i="3"/>
  <c r="AB727" i="3" s="1"/>
  <c r="AA719" i="3"/>
  <c r="Z719" i="3"/>
  <c r="AB719" i="3" s="1"/>
  <c r="AA711" i="3"/>
  <c r="Z711" i="3"/>
  <c r="AB711" i="3" s="1"/>
  <c r="AA703" i="3"/>
  <c r="Z703" i="3"/>
  <c r="AB703" i="3" s="1"/>
  <c r="AA695" i="3"/>
  <c r="Z695" i="3"/>
  <c r="AB695" i="3" s="1"/>
  <c r="AA687" i="3"/>
  <c r="Z687" i="3"/>
  <c r="AB687" i="3" s="1"/>
  <c r="AA671" i="3"/>
  <c r="Z671" i="3"/>
  <c r="AB671" i="3" s="1"/>
  <c r="AA639" i="3"/>
  <c r="Z639" i="3"/>
  <c r="AB639" i="3" s="1"/>
  <c r="AA607" i="3"/>
  <c r="Z607" i="3"/>
  <c r="AB607" i="3" s="1"/>
  <c r="AA575" i="3"/>
  <c r="Z575" i="3"/>
  <c r="AB575" i="3" s="1"/>
  <c r="AA543" i="3"/>
  <c r="Z543" i="3"/>
  <c r="AB543" i="3" s="1"/>
  <c r="AA511" i="3"/>
  <c r="Z511" i="3"/>
  <c r="AB511" i="3" s="1"/>
  <c r="AA479" i="3"/>
  <c r="Z479" i="3"/>
  <c r="AB479" i="3" s="1"/>
  <c r="AA447" i="3"/>
  <c r="Z447" i="3"/>
  <c r="AB447" i="3" s="1"/>
  <c r="AA415" i="3"/>
  <c r="Z415" i="3"/>
  <c r="AB415" i="3" s="1"/>
  <c r="AA383" i="3"/>
  <c r="Z383" i="3"/>
  <c r="AB383" i="3" s="1"/>
  <c r="AA351" i="3"/>
  <c r="Z351" i="3"/>
  <c r="AB351" i="3" s="1"/>
  <c r="AA319" i="3"/>
  <c r="Z319" i="3"/>
  <c r="AB319" i="3" s="1"/>
  <c r="AA287" i="3"/>
  <c r="Z287" i="3"/>
  <c r="AB287" i="3" s="1"/>
  <c r="AA255" i="3"/>
  <c r="Z255" i="3"/>
  <c r="AB255" i="3" s="1"/>
  <c r="AA223" i="3"/>
  <c r="Z223" i="3"/>
  <c r="AB223" i="3" s="1"/>
  <c r="AA191" i="3"/>
  <c r="Z191" i="3"/>
  <c r="AB191" i="3" s="1"/>
  <c r="AA159" i="3"/>
  <c r="Z159" i="3"/>
  <c r="AB159" i="3" s="1"/>
  <c r="AA127" i="3"/>
  <c r="Z127" i="3"/>
  <c r="AB127" i="3" s="1"/>
  <c r="AA95" i="3"/>
  <c r="Z95" i="3"/>
  <c r="AB95" i="3" s="1"/>
  <c r="AA63" i="3"/>
  <c r="Z63" i="3"/>
  <c r="AB63" i="3" s="1"/>
  <c r="AA31" i="3"/>
  <c r="Z31" i="3"/>
  <c r="AB31" i="3" s="1"/>
  <c r="AA1013" i="3"/>
  <c r="AA993" i="3"/>
  <c r="AA971" i="3"/>
  <c r="AA949" i="3"/>
  <c r="AA931" i="3"/>
  <c r="AA915" i="3"/>
  <c r="AA899" i="3"/>
  <c r="AA883" i="3"/>
  <c r="AA867" i="3"/>
  <c r="AA851" i="3"/>
  <c r="AA835" i="3"/>
  <c r="AA819" i="3"/>
  <c r="AA803" i="3"/>
  <c r="AA787" i="3"/>
  <c r="AA771" i="3"/>
  <c r="AA755" i="3"/>
  <c r="AA739" i="3"/>
  <c r="AA723" i="3"/>
  <c r="AA707" i="3"/>
  <c r="AA686" i="3"/>
  <c r="AA645" i="3"/>
  <c r="AA589" i="3"/>
  <c r="AA535" i="3"/>
  <c r="AA487" i="3"/>
  <c r="AA431" i="3"/>
  <c r="AA389" i="3"/>
  <c r="AA327" i="3"/>
  <c r="AA263" i="3"/>
  <c r="AA199" i="3"/>
  <c r="AA135" i="3"/>
  <c r="AA71" i="3"/>
  <c r="AA1006" i="3"/>
  <c r="Z1006" i="3"/>
  <c r="AB1006" i="3" s="1"/>
  <c r="AA910" i="3"/>
  <c r="Z910" i="3"/>
  <c r="AB910" i="3" s="1"/>
  <c r="AA878" i="3"/>
  <c r="Z878" i="3"/>
  <c r="AB878" i="3" s="1"/>
  <c r="AA846" i="3"/>
  <c r="Z846" i="3"/>
  <c r="AB846" i="3" s="1"/>
  <c r="AA814" i="3"/>
  <c r="Z814" i="3"/>
  <c r="AB814" i="3" s="1"/>
  <c r="AA782" i="3"/>
  <c r="Z782" i="3"/>
  <c r="AB782" i="3" s="1"/>
  <c r="AA750" i="3"/>
  <c r="Z750" i="3"/>
  <c r="AB750" i="3" s="1"/>
  <c r="AA662" i="3"/>
  <c r="Z662" i="3"/>
  <c r="AB662" i="3" s="1"/>
  <c r="AA654" i="3"/>
  <c r="Z654" i="3"/>
  <c r="AB654" i="3" s="1"/>
  <c r="AA646" i="3"/>
  <c r="Z646" i="3"/>
  <c r="AB646" i="3" s="1"/>
  <c r="AA638" i="3"/>
  <c r="Z638" i="3"/>
  <c r="AB638" i="3" s="1"/>
  <c r="AA630" i="3"/>
  <c r="Z630" i="3"/>
  <c r="AB630" i="3" s="1"/>
  <c r="AA622" i="3"/>
  <c r="Z622" i="3"/>
  <c r="AB622" i="3" s="1"/>
  <c r="AA614" i="3"/>
  <c r="Z614" i="3"/>
  <c r="AB614" i="3" s="1"/>
  <c r="AA606" i="3"/>
  <c r="Z606" i="3"/>
  <c r="AB606" i="3" s="1"/>
  <c r="AA598" i="3"/>
  <c r="Z598" i="3"/>
  <c r="AB598" i="3" s="1"/>
  <c r="AA590" i="3"/>
  <c r="Z590" i="3"/>
  <c r="AB590" i="3" s="1"/>
  <c r="AA582" i="3"/>
  <c r="Z582" i="3"/>
  <c r="AB582" i="3" s="1"/>
  <c r="AA574" i="3"/>
  <c r="Z574" i="3"/>
  <c r="AB574" i="3" s="1"/>
  <c r="AA566" i="3"/>
  <c r="Z566" i="3"/>
  <c r="AB566" i="3" s="1"/>
  <c r="AA558" i="3"/>
  <c r="Z558" i="3"/>
  <c r="AB558" i="3" s="1"/>
  <c r="AA550" i="3"/>
  <c r="Z550" i="3"/>
  <c r="AB550" i="3" s="1"/>
  <c r="AA542" i="3"/>
  <c r="Z542" i="3"/>
  <c r="AB542" i="3" s="1"/>
  <c r="AA534" i="3"/>
  <c r="Z534" i="3"/>
  <c r="AB534" i="3" s="1"/>
  <c r="AA526" i="3"/>
  <c r="Z526" i="3"/>
  <c r="AB526" i="3" s="1"/>
  <c r="AA518" i="3"/>
  <c r="Z518" i="3"/>
  <c r="AB518" i="3" s="1"/>
  <c r="AA510" i="3"/>
  <c r="Z510" i="3"/>
  <c r="AB510" i="3" s="1"/>
  <c r="AA502" i="3"/>
  <c r="Z502" i="3"/>
  <c r="AB502" i="3" s="1"/>
  <c r="AA494" i="3"/>
  <c r="Z494" i="3"/>
  <c r="AB494" i="3" s="1"/>
  <c r="AA486" i="3"/>
  <c r="Z486" i="3"/>
  <c r="AB486" i="3" s="1"/>
  <c r="AA478" i="3"/>
  <c r="Z478" i="3"/>
  <c r="AB478" i="3" s="1"/>
  <c r="AA470" i="3"/>
  <c r="Z470" i="3"/>
  <c r="AB470" i="3" s="1"/>
  <c r="AA462" i="3"/>
  <c r="Z462" i="3"/>
  <c r="AB462" i="3" s="1"/>
  <c r="AA454" i="3"/>
  <c r="Z454" i="3"/>
  <c r="AB454" i="3" s="1"/>
  <c r="AA446" i="3"/>
  <c r="Z446" i="3"/>
  <c r="AB446" i="3" s="1"/>
  <c r="AA438" i="3"/>
  <c r="Z438" i="3"/>
  <c r="AB438" i="3" s="1"/>
  <c r="AA430" i="3"/>
  <c r="Z430" i="3"/>
  <c r="AB430" i="3" s="1"/>
  <c r="AA422" i="3"/>
  <c r="Z422" i="3"/>
  <c r="AB422" i="3" s="1"/>
  <c r="AA414" i="3"/>
  <c r="Z414" i="3"/>
  <c r="AB414" i="3" s="1"/>
  <c r="AA406" i="3"/>
  <c r="Z406" i="3"/>
  <c r="AB406" i="3" s="1"/>
  <c r="AA398" i="3"/>
  <c r="Z398" i="3"/>
  <c r="AB398" i="3" s="1"/>
  <c r="AA390" i="3"/>
  <c r="Z390" i="3"/>
  <c r="AB390" i="3" s="1"/>
  <c r="AA382" i="3"/>
  <c r="Z382" i="3"/>
  <c r="AB382" i="3" s="1"/>
  <c r="AA374" i="3"/>
  <c r="Z374" i="3"/>
  <c r="AB374" i="3" s="1"/>
  <c r="AA366" i="3"/>
  <c r="Z366" i="3"/>
  <c r="AB366" i="3" s="1"/>
  <c r="AA358" i="3"/>
  <c r="Z358" i="3"/>
  <c r="AB358" i="3" s="1"/>
  <c r="AA350" i="3"/>
  <c r="Z350" i="3"/>
  <c r="AB350" i="3" s="1"/>
  <c r="AA342" i="3"/>
  <c r="Z342" i="3"/>
  <c r="AB342" i="3" s="1"/>
  <c r="AA334" i="3"/>
  <c r="Z334" i="3"/>
  <c r="AB334" i="3" s="1"/>
  <c r="AA326" i="3"/>
  <c r="Z326" i="3"/>
  <c r="AB326" i="3" s="1"/>
  <c r="AA318" i="3"/>
  <c r="Z318" i="3"/>
  <c r="AB318" i="3" s="1"/>
  <c r="AA310" i="3"/>
  <c r="Z310" i="3"/>
  <c r="AB310" i="3" s="1"/>
  <c r="AA302" i="3"/>
  <c r="Z302" i="3"/>
  <c r="AB302" i="3" s="1"/>
  <c r="AA294" i="3"/>
  <c r="Z294" i="3"/>
  <c r="AB294" i="3" s="1"/>
  <c r="AA286" i="3"/>
  <c r="Z286" i="3"/>
  <c r="AB286" i="3" s="1"/>
  <c r="AA278" i="3"/>
  <c r="Z278" i="3"/>
  <c r="AB278" i="3" s="1"/>
  <c r="AA270" i="3"/>
  <c r="Z270" i="3"/>
  <c r="AB270" i="3" s="1"/>
  <c r="AA262" i="3"/>
  <c r="Z262" i="3"/>
  <c r="AB262" i="3" s="1"/>
  <c r="AA254" i="3"/>
  <c r="Z254" i="3"/>
  <c r="AB254" i="3" s="1"/>
  <c r="AA246" i="3"/>
  <c r="Z246" i="3"/>
  <c r="AB246" i="3" s="1"/>
  <c r="AA238" i="3"/>
  <c r="Z238" i="3"/>
  <c r="AB238" i="3" s="1"/>
  <c r="AA230" i="3"/>
  <c r="Z230" i="3"/>
  <c r="AB230" i="3" s="1"/>
  <c r="AA222" i="3"/>
  <c r="Z222" i="3"/>
  <c r="AB222" i="3" s="1"/>
  <c r="AA214" i="3"/>
  <c r="Z214" i="3"/>
  <c r="AB214" i="3" s="1"/>
  <c r="AA206" i="3"/>
  <c r="Z206" i="3"/>
  <c r="AB206" i="3" s="1"/>
  <c r="AA198" i="3"/>
  <c r="Z198" i="3"/>
  <c r="AB198" i="3" s="1"/>
  <c r="AA190" i="3"/>
  <c r="Z190" i="3"/>
  <c r="AB190" i="3" s="1"/>
  <c r="AA182" i="3"/>
  <c r="Z182" i="3"/>
  <c r="AB182" i="3" s="1"/>
  <c r="AA174" i="3"/>
  <c r="Z174" i="3"/>
  <c r="AB174" i="3" s="1"/>
  <c r="AA166" i="3"/>
  <c r="Z166" i="3"/>
  <c r="AB166" i="3" s="1"/>
  <c r="AA158" i="3"/>
  <c r="Z158" i="3"/>
  <c r="AB158" i="3" s="1"/>
  <c r="AA150" i="3"/>
  <c r="Z150" i="3"/>
  <c r="AB150" i="3" s="1"/>
  <c r="AA142" i="3"/>
  <c r="Z142" i="3"/>
  <c r="AB142" i="3" s="1"/>
  <c r="AA134" i="3"/>
  <c r="Z134" i="3"/>
  <c r="AB134" i="3" s="1"/>
  <c r="AA126" i="3"/>
  <c r="Z126" i="3"/>
  <c r="AB126" i="3" s="1"/>
  <c r="AA118" i="3"/>
  <c r="Z118" i="3"/>
  <c r="AB118" i="3" s="1"/>
  <c r="AA110" i="3"/>
  <c r="Z110" i="3"/>
  <c r="AB110" i="3" s="1"/>
  <c r="AA102" i="3"/>
  <c r="Z102" i="3"/>
  <c r="AB102" i="3" s="1"/>
  <c r="AA94" i="3"/>
  <c r="Z94" i="3"/>
  <c r="AB94" i="3" s="1"/>
  <c r="AA86" i="3"/>
  <c r="Z86" i="3"/>
  <c r="AB86" i="3" s="1"/>
  <c r="AA78" i="3"/>
  <c r="Z78" i="3"/>
  <c r="AB78" i="3" s="1"/>
  <c r="AA70" i="3"/>
  <c r="Z70" i="3"/>
  <c r="AB70" i="3" s="1"/>
  <c r="AA62" i="3"/>
  <c r="Z62" i="3"/>
  <c r="AB62" i="3" s="1"/>
  <c r="AA54" i="3"/>
  <c r="Z54" i="3"/>
  <c r="AB54" i="3" s="1"/>
  <c r="AA46" i="3"/>
  <c r="Z46" i="3"/>
  <c r="AB46" i="3" s="1"/>
  <c r="AA38" i="3"/>
  <c r="Z38" i="3"/>
  <c r="AB38" i="3" s="1"/>
  <c r="AA30" i="3"/>
  <c r="Z30" i="3"/>
  <c r="AB30" i="3" s="1"/>
  <c r="AA22" i="3"/>
  <c r="Z22" i="3"/>
  <c r="AB22" i="3" s="1"/>
  <c r="AA1011" i="3"/>
  <c r="AA989" i="3"/>
  <c r="AA947" i="3"/>
  <c r="AA685" i="3"/>
  <c r="AA485" i="3"/>
  <c r="AA429" i="3"/>
  <c r="AA325" i="3"/>
  <c r="AA261" i="3"/>
  <c r="AA197" i="3"/>
  <c r="AA133" i="3"/>
  <c r="AA69" i="3"/>
  <c r="AA669" i="3"/>
  <c r="Z669" i="3"/>
  <c r="AB669" i="3" s="1"/>
  <c r="AA661" i="3"/>
  <c r="Z661" i="3"/>
  <c r="AB661" i="3" s="1"/>
  <c r="AA637" i="3"/>
  <c r="Z637" i="3"/>
  <c r="AB637" i="3" s="1"/>
  <c r="AA629" i="3"/>
  <c r="Z629" i="3"/>
  <c r="AB629" i="3" s="1"/>
  <c r="AA605" i="3"/>
  <c r="Z605" i="3"/>
  <c r="AB605" i="3" s="1"/>
  <c r="AA597" i="3"/>
  <c r="Z597" i="3"/>
  <c r="AB597" i="3" s="1"/>
  <c r="AA573" i="3"/>
  <c r="Z573" i="3"/>
  <c r="AA565" i="3"/>
  <c r="Z565" i="3"/>
  <c r="AB565" i="3" s="1"/>
  <c r="AA541" i="3"/>
  <c r="Z541" i="3"/>
  <c r="AB541" i="3" s="1"/>
  <c r="AA533" i="3"/>
  <c r="Z533" i="3"/>
  <c r="AB533" i="3" s="1"/>
  <c r="AA509" i="3"/>
  <c r="Z509" i="3"/>
  <c r="AB509" i="3" s="1"/>
  <c r="AA501" i="3"/>
  <c r="Z501" i="3"/>
  <c r="AB501" i="3" s="1"/>
  <c r="AA477" i="3"/>
  <c r="Z477" i="3"/>
  <c r="AB477" i="3" s="1"/>
  <c r="AA469" i="3"/>
  <c r="Z469" i="3"/>
  <c r="AB469" i="3" s="1"/>
  <c r="AA445" i="3"/>
  <c r="Z445" i="3"/>
  <c r="AB445" i="3" s="1"/>
  <c r="AA437" i="3"/>
  <c r="Z437" i="3"/>
  <c r="AB437" i="3" s="1"/>
  <c r="AA413" i="3"/>
  <c r="Z413" i="3"/>
  <c r="AB413" i="3" s="1"/>
  <c r="AA405" i="3"/>
  <c r="Z405" i="3"/>
  <c r="AB405" i="3" s="1"/>
  <c r="AA381" i="3"/>
  <c r="Z381" i="3"/>
  <c r="AB381" i="3" s="1"/>
  <c r="AA373" i="3"/>
  <c r="Z373" i="3"/>
  <c r="AB373" i="3" s="1"/>
  <c r="AA349" i="3"/>
  <c r="Z349" i="3"/>
  <c r="AB349" i="3" s="1"/>
  <c r="AA341" i="3"/>
  <c r="Z341" i="3"/>
  <c r="AB341" i="3" s="1"/>
  <c r="AA333" i="3"/>
  <c r="Z333" i="3"/>
  <c r="AB333" i="3" s="1"/>
  <c r="AA317" i="3"/>
  <c r="Z317" i="3"/>
  <c r="AB317" i="3" s="1"/>
  <c r="AA309" i="3"/>
  <c r="Z309" i="3"/>
  <c r="AB309" i="3" s="1"/>
  <c r="AA301" i="3"/>
  <c r="Z301" i="3"/>
  <c r="AB301" i="3" s="1"/>
  <c r="AA285" i="3"/>
  <c r="Z285" i="3"/>
  <c r="AB285" i="3" s="1"/>
  <c r="AA277" i="3"/>
  <c r="Z277" i="3"/>
  <c r="AB277" i="3" s="1"/>
  <c r="AA269" i="3"/>
  <c r="Z269" i="3"/>
  <c r="AB269" i="3" s="1"/>
  <c r="AA253" i="3"/>
  <c r="Z253" i="3"/>
  <c r="AB253" i="3" s="1"/>
  <c r="AA245" i="3"/>
  <c r="Z245" i="3"/>
  <c r="AB245" i="3" s="1"/>
  <c r="AA237" i="3"/>
  <c r="Z237" i="3"/>
  <c r="AB237" i="3" s="1"/>
  <c r="AA221" i="3"/>
  <c r="Z221" i="3"/>
  <c r="AB221" i="3" s="1"/>
  <c r="AA213" i="3"/>
  <c r="Z213" i="3"/>
  <c r="AB213" i="3" s="1"/>
  <c r="AA205" i="3"/>
  <c r="Z205" i="3"/>
  <c r="AB205" i="3" s="1"/>
  <c r="AA189" i="3"/>
  <c r="Z189" i="3"/>
  <c r="AB189" i="3" s="1"/>
  <c r="AA181" i="3"/>
  <c r="Z181" i="3"/>
  <c r="AB181" i="3" s="1"/>
  <c r="AA173" i="3"/>
  <c r="Z173" i="3"/>
  <c r="AB173" i="3" s="1"/>
  <c r="AA157" i="3"/>
  <c r="Z157" i="3"/>
  <c r="AB157" i="3" s="1"/>
  <c r="AA149" i="3"/>
  <c r="Z149" i="3"/>
  <c r="AB149" i="3" s="1"/>
  <c r="AA141" i="3"/>
  <c r="Z141" i="3"/>
  <c r="AB141" i="3" s="1"/>
  <c r="AA125" i="3"/>
  <c r="Z125" i="3"/>
  <c r="AB125" i="3" s="1"/>
  <c r="AA117" i="3"/>
  <c r="Z117" i="3"/>
  <c r="AB117" i="3" s="1"/>
  <c r="AA109" i="3"/>
  <c r="Z109" i="3"/>
  <c r="AB109" i="3" s="1"/>
  <c r="AA93" i="3"/>
  <c r="Z93" i="3"/>
  <c r="AB93" i="3" s="1"/>
  <c r="AA85" i="3"/>
  <c r="Z85" i="3"/>
  <c r="AB85" i="3" s="1"/>
  <c r="AA77" i="3"/>
  <c r="Z77" i="3"/>
  <c r="AB77" i="3" s="1"/>
  <c r="AA61" i="3"/>
  <c r="Z61" i="3"/>
  <c r="AB61" i="3" s="1"/>
  <c r="AA53" i="3"/>
  <c r="Z53" i="3"/>
  <c r="AB53" i="3" s="1"/>
  <c r="AA45" i="3"/>
  <c r="Z45" i="3"/>
  <c r="AB45" i="3" s="1"/>
  <c r="AA29" i="3"/>
  <c r="Z29" i="3"/>
  <c r="AB29" i="3" s="1"/>
  <c r="AA21" i="3"/>
  <c r="Z21" i="3"/>
  <c r="AB21" i="3" s="1"/>
  <c r="AA965" i="3"/>
  <c r="AA581" i="3"/>
  <c r="AA525" i="3"/>
  <c r="AA1012" i="3"/>
  <c r="Z1012" i="3"/>
  <c r="AB1012" i="3" s="1"/>
  <c r="AA1004" i="3"/>
  <c r="Z1004" i="3"/>
  <c r="AB1004" i="3" s="1"/>
  <c r="AA996" i="3"/>
  <c r="Z996" i="3"/>
  <c r="AB996" i="3" s="1"/>
  <c r="AA988" i="3"/>
  <c r="Z988" i="3"/>
  <c r="AB988" i="3" s="1"/>
  <c r="AA980" i="3"/>
  <c r="Z980" i="3"/>
  <c r="AB980" i="3" s="1"/>
  <c r="AA972" i="3"/>
  <c r="Z972" i="3"/>
  <c r="AB972" i="3" s="1"/>
  <c r="AA964" i="3"/>
  <c r="Z964" i="3"/>
  <c r="AB964" i="3" s="1"/>
  <c r="AA956" i="3"/>
  <c r="Z956" i="3"/>
  <c r="AB956" i="3" s="1"/>
  <c r="AA948" i="3"/>
  <c r="Z948" i="3"/>
  <c r="AB948" i="3" s="1"/>
  <c r="AA940" i="3"/>
  <c r="Z940" i="3"/>
  <c r="AB940" i="3" s="1"/>
  <c r="AA932" i="3"/>
  <c r="Z932" i="3"/>
  <c r="AB932" i="3" s="1"/>
  <c r="AA924" i="3"/>
  <c r="Z924" i="3"/>
  <c r="AB924" i="3" s="1"/>
  <c r="AA916" i="3"/>
  <c r="Z916" i="3"/>
  <c r="AB916" i="3" s="1"/>
  <c r="AA908" i="3"/>
  <c r="Z908" i="3"/>
  <c r="AB908" i="3" s="1"/>
  <c r="AA900" i="3"/>
  <c r="Z900" i="3"/>
  <c r="AB900" i="3" s="1"/>
  <c r="AA892" i="3"/>
  <c r="Z892" i="3"/>
  <c r="AB892" i="3" s="1"/>
  <c r="AA884" i="3"/>
  <c r="Z884" i="3"/>
  <c r="AB884" i="3" s="1"/>
  <c r="AA876" i="3"/>
  <c r="Z876" i="3"/>
  <c r="AB876" i="3" s="1"/>
  <c r="AA868" i="3"/>
  <c r="Z868" i="3"/>
  <c r="AB868" i="3" s="1"/>
  <c r="AA860" i="3"/>
  <c r="Z860" i="3"/>
  <c r="AB860" i="3" s="1"/>
  <c r="AA852" i="3"/>
  <c r="Z852" i="3"/>
  <c r="AB852" i="3" s="1"/>
  <c r="AA844" i="3"/>
  <c r="Z844" i="3"/>
  <c r="AB844" i="3" s="1"/>
  <c r="AA836" i="3"/>
  <c r="Z836" i="3"/>
  <c r="AB836" i="3" s="1"/>
  <c r="AA828" i="3"/>
  <c r="Z828" i="3"/>
  <c r="AB828" i="3" s="1"/>
  <c r="AA820" i="3"/>
  <c r="Z820" i="3"/>
  <c r="AB820" i="3" s="1"/>
  <c r="AA812" i="3"/>
  <c r="Z812" i="3"/>
  <c r="AB812" i="3" s="1"/>
  <c r="AA804" i="3"/>
  <c r="Z804" i="3"/>
  <c r="AB804" i="3" s="1"/>
  <c r="AA796" i="3"/>
  <c r="Z796" i="3"/>
  <c r="AB796" i="3" s="1"/>
  <c r="AA788" i="3"/>
  <c r="Z788" i="3"/>
  <c r="AB788" i="3" s="1"/>
  <c r="AA780" i="3"/>
  <c r="Z780" i="3"/>
  <c r="AB780" i="3" s="1"/>
  <c r="AA772" i="3"/>
  <c r="Z772" i="3"/>
  <c r="AB772" i="3" s="1"/>
  <c r="AA764" i="3"/>
  <c r="Z764" i="3"/>
  <c r="AB764" i="3" s="1"/>
  <c r="AA756" i="3"/>
  <c r="Z756" i="3"/>
  <c r="AB756" i="3" s="1"/>
  <c r="AA748" i="3"/>
  <c r="Z748" i="3"/>
  <c r="AB748" i="3" s="1"/>
  <c r="AA740" i="3"/>
  <c r="Z740" i="3"/>
  <c r="AB740" i="3" s="1"/>
  <c r="AA732" i="3"/>
  <c r="Z732" i="3"/>
  <c r="AB732" i="3" s="1"/>
  <c r="AA724" i="3"/>
  <c r="Z724" i="3"/>
  <c r="AB724" i="3" s="1"/>
  <c r="AA716" i="3"/>
  <c r="Z716" i="3"/>
  <c r="AB716" i="3" s="1"/>
  <c r="AA708" i="3"/>
  <c r="Z708" i="3"/>
  <c r="AB708" i="3" s="1"/>
  <c r="AA700" i="3"/>
  <c r="Z700" i="3"/>
  <c r="AB700" i="3" s="1"/>
  <c r="AA692" i="3"/>
  <c r="Z692" i="3"/>
  <c r="AB692" i="3" s="1"/>
  <c r="AA684" i="3"/>
  <c r="Z684" i="3"/>
  <c r="AB684" i="3" s="1"/>
  <c r="AA676" i="3"/>
  <c r="Z676" i="3"/>
  <c r="AB676" i="3" s="1"/>
  <c r="AA668" i="3"/>
  <c r="Z668" i="3"/>
  <c r="AB668" i="3" s="1"/>
  <c r="AA660" i="3"/>
  <c r="Z660" i="3"/>
  <c r="AB660" i="3" s="1"/>
  <c r="AA652" i="3"/>
  <c r="Z652" i="3"/>
  <c r="AB652" i="3" s="1"/>
  <c r="AA644" i="3"/>
  <c r="Z644" i="3"/>
  <c r="AB644" i="3" s="1"/>
  <c r="AA636" i="3"/>
  <c r="Z636" i="3"/>
  <c r="AB636" i="3" s="1"/>
  <c r="AA628" i="3"/>
  <c r="Z628" i="3"/>
  <c r="AB628" i="3" s="1"/>
  <c r="AA620" i="3"/>
  <c r="Z620" i="3"/>
  <c r="AB620" i="3" s="1"/>
  <c r="AA612" i="3"/>
  <c r="Z612" i="3"/>
  <c r="AB612" i="3" s="1"/>
  <c r="AA604" i="3"/>
  <c r="Z604" i="3"/>
  <c r="AB604" i="3" s="1"/>
  <c r="AA596" i="3"/>
  <c r="Z596" i="3"/>
  <c r="AB596" i="3" s="1"/>
  <c r="AA588" i="3"/>
  <c r="Z588" i="3"/>
  <c r="AB588" i="3" s="1"/>
  <c r="AA580" i="3"/>
  <c r="Z580" i="3"/>
  <c r="AB580" i="3" s="1"/>
  <c r="AA572" i="3"/>
  <c r="Z572" i="3"/>
  <c r="AB572" i="3" s="1"/>
  <c r="AA564" i="3"/>
  <c r="Z564" i="3"/>
  <c r="AB564" i="3" s="1"/>
  <c r="AA556" i="3"/>
  <c r="Z556" i="3"/>
  <c r="AB556" i="3" s="1"/>
  <c r="AA548" i="3"/>
  <c r="Z548" i="3"/>
  <c r="AB548" i="3" s="1"/>
  <c r="AA540" i="3"/>
  <c r="Z540" i="3"/>
  <c r="AB540" i="3" s="1"/>
  <c r="AA532" i="3"/>
  <c r="Z532" i="3"/>
  <c r="AB532" i="3" s="1"/>
  <c r="AA524" i="3"/>
  <c r="Z524" i="3"/>
  <c r="AB524" i="3" s="1"/>
  <c r="AA516" i="3"/>
  <c r="Z516" i="3"/>
  <c r="AB516" i="3" s="1"/>
  <c r="AA508" i="3"/>
  <c r="Z508" i="3"/>
  <c r="AB508" i="3" s="1"/>
  <c r="AA500" i="3"/>
  <c r="Z500" i="3"/>
  <c r="AB500" i="3" s="1"/>
  <c r="AA492" i="3"/>
  <c r="Z492" i="3"/>
  <c r="AB492" i="3" s="1"/>
  <c r="AA484" i="3"/>
  <c r="Z484" i="3"/>
  <c r="AB484" i="3" s="1"/>
  <c r="AA476" i="3"/>
  <c r="Z476" i="3"/>
  <c r="AB476" i="3" s="1"/>
  <c r="AA468" i="3"/>
  <c r="Z468" i="3"/>
  <c r="AB468" i="3" s="1"/>
  <c r="AA460" i="3"/>
  <c r="Z460" i="3"/>
  <c r="AB460" i="3" s="1"/>
  <c r="AA452" i="3"/>
  <c r="Z452" i="3"/>
  <c r="AB452" i="3" s="1"/>
  <c r="AA444" i="3"/>
  <c r="Z444" i="3"/>
  <c r="AB444" i="3" s="1"/>
  <c r="AA436" i="3"/>
  <c r="Z436" i="3"/>
  <c r="AB436" i="3" s="1"/>
  <c r="AA428" i="3"/>
  <c r="Z428" i="3"/>
  <c r="AB428" i="3" s="1"/>
  <c r="AA420" i="3"/>
  <c r="Z420" i="3"/>
  <c r="AB420" i="3" s="1"/>
  <c r="AA412" i="3"/>
  <c r="Z412" i="3"/>
  <c r="AB412" i="3" s="1"/>
  <c r="AA404" i="3"/>
  <c r="Z404" i="3"/>
  <c r="AB404" i="3" s="1"/>
  <c r="AA396" i="3"/>
  <c r="Z396" i="3"/>
  <c r="AB396" i="3" s="1"/>
  <c r="AA388" i="3"/>
  <c r="Z388" i="3"/>
  <c r="AB388" i="3" s="1"/>
  <c r="AA380" i="3"/>
  <c r="Z380" i="3"/>
  <c r="AB380" i="3" s="1"/>
  <c r="AA372" i="3"/>
  <c r="Z372" i="3"/>
  <c r="AB372" i="3" s="1"/>
  <c r="AA364" i="3"/>
  <c r="Z364" i="3"/>
  <c r="AB364" i="3" s="1"/>
  <c r="AA356" i="3"/>
  <c r="Z356" i="3"/>
  <c r="AB356" i="3" s="1"/>
  <c r="AA348" i="3"/>
  <c r="Z348" i="3"/>
  <c r="AB348" i="3" s="1"/>
  <c r="AA340" i="3"/>
  <c r="Z340" i="3"/>
  <c r="AB340" i="3" s="1"/>
  <c r="AA332" i="3"/>
  <c r="Z332" i="3"/>
  <c r="AB332" i="3" s="1"/>
  <c r="AA324" i="3"/>
  <c r="Z324" i="3"/>
  <c r="AB324" i="3" s="1"/>
  <c r="AA316" i="3"/>
  <c r="Z316" i="3"/>
  <c r="AB316" i="3" s="1"/>
  <c r="AA308" i="3"/>
  <c r="Z308" i="3"/>
  <c r="AB308" i="3" s="1"/>
  <c r="AA300" i="3"/>
  <c r="Z300" i="3"/>
  <c r="AB300" i="3" s="1"/>
  <c r="AA292" i="3"/>
  <c r="Z292" i="3"/>
  <c r="AB292" i="3" s="1"/>
  <c r="AA284" i="3"/>
  <c r="Z284" i="3"/>
  <c r="AB284" i="3" s="1"/>
  <c r="AA276" i="3"/>
  <c r="Z276" i="3"/>
  <c r="AB276" i="3" s="1"/>
  <c r="AA268" i="3"/>
  <c r="Z268" i="3"/>
  <c r="AB268" i="3" s="1"/>
  <c r="AA260" i="3"/>
  <c r="Z260" i="3"/>
  <c r="AB260" i="3" s="1"/>
  <c r="AA252" i="3"/>
  <c r="Z252" i="3"/>
  <c r="AB252" i="3" s="1"/>
  <c r="AA244" i="3"/>
  <c r="Z244" i="3"/>
  <c r="AB244" i="3" s="1"/>
  <c r="AA236" i="3"/>
  <c r="Z236" i="3"/>
  <c r="AB236" i="3" s="1"/>
  <c r="AA228" i="3"/>
  <c r="Z228" i="3"/>
  <c r="AB228" i="3" s="1"/>
  <c r="AA220" i="3"/>
  <c r="Z220" i="3"/>
  <c r="AB220" i="3" s="1"/>
  <c r="AA212" i="3"/>
  <c r="Z212" i="3"/>
  <c r="AB212" i="3" s="1"/>
  <c r="AA204" i="3"/>
  <c r="Z204" i="3"/>
  <c r="AB204" i="3" s="1"/>
  <c r="AA196" i="3"/>
  <c r="Z196" i="3"/>
  <c r="AB196" i="3" s="1"/>
  <c r="AA188" i="3"/>
  <c r="Z188" i="3"/>
  <c r="AB188" i="3" s="1"/>
  <c r="AA180" i="3"/>
  <c r="Z180" i="3"/>
  <c r="AB180" i="3" s="1"/>
  <c r="AA172" i="3"/>
  <c r="Z172" i="3"/>
  <c r="AB172" i="3" s="1"/>
  <c r="AA164" i="3"/>
  <c r="Z164" i="3"/>
  <c r="AB164" i="3" s="1"/>
  <c r="AA156" i="3"/>
  <c r="Z156" i="3"/>
  <c r="AB156" i="3" s="1"/>
  <c r="AA148" i="3"/>
  <c r="Z148" i="3"/>
  <c r="AB148" i="3" s="1"/>
  <c r="AA140" i="3"/>
  <c r="Z140" i="3"/>
  <c r="AB140" i="3" s="1"/>
  <c r="AA132" i="3"/>
  <c r="Z132" i="3"/>
  <c r="AB132" i="3" s="1"/>
  <c r="AA124" i="3"/>
  <c r="Z124" i="3"/>
  <c r="AB124" i="3" s="1"/>
  <c r="AA116" i="3"/>
  <c r="Z116" i="3"/>
  <c r="AB116" i="3" s="1"/>
  <c r="AA108" i="3"/>
  <c r="Z108" i="3"/>
  <c r="AB108" i="3" s="1"/>
  <c r="AA100" i="3"/>
  <c r="Z100" i="3"/>
  <c r="AB100" i="3" s="1"/>
  <c r="AA92" i="3"/>
  <c r="Z92" i="3"/>
  <c r="AB92" i="3" s="1"/>
  <c r="AA76" i="3"/>
  <c r="Z76" i="3"/>
  <c r="AB76" i="3" s="1"/>
  <c r="AA68" i="3"/>
  <c r="Z68" i="3"/>
  <c r="AB68" i="3" s="1"/>
  <c r="AA60" i="3"/>
  <c r="Z60" i="3"/>
  <c r="AB60" i="3" s="1"/>
  <c r="AA52" i="3"/>
  <c r="Z52" i="3"/>
  <c r="AB52" i="3" s="1"/>
  <c r="AA44" i="3"/>
  <c r="Z44" i="3"/>
  <c r="AB44" i="3" s="1"/>
  <c r="AA36" i="3"/>
  <c r="Z36" i="3"/>
  <c r="AB36" i="3" s="1"/>
  <c r="AA28" i="3"/>
  <c r="Z28" i="3"/>
  <c r="AB28" i="3" s="1"/>
  <c r="AA20" i="3"/>
  <c r="Z20" i="3"/>
  <c r="AB20" i="3" s="1"/>
  <c r="AA1005" i="3"/>
  <c r="AA941" i="3"/>
  <c r="AA925" i="3"/>
  <c r="AA909" i="3"/>
  <c r="AA893" i="3"/>
  <c r="AA877" i="3"/>
  <c r="AA861" i="3"/>
  <c r="AA845" i="3"/>
  <c r="AA829" i="3"/>
  <c r="AA813" i="3"/>
  <c r="AA797" i="3"/>
  <c r="AA781" i="3"/>
  <c r="AA765" i="3"/>
  <c r="AA749" i="3"/>
  <c r="AA733" i="3"/>
  <c r="AA717" i="3"/>
  <c r="AA701" i="3"/>
  <c r="AA677" i="3"/>
  <c r="AA621" i="3"/>
  <c r="AA421" i="3"/>
  <c r="AA365" i="3"/>
  <c r="AA691" i="3"/>
  <c r="Z691" i="3"/>
  <c r="AB691" i="3" s="1"/>
  <c r="AA683" i="3"/>
  <c r="Z683" i="3"/>
  <c r="AB683" i="3" s="1"/>
  <c r="AA675" i="3"/>
  <c r="Z675" i="3"/>
  <c r="AB675" i="3" s="1"/>
  <c r="AA667" i="3"/>
  <c r="Z667" i="3"/>
  <c r="AB667" i="3" s="1"/>
  <c r="AA659" i="3"/>
  <c r="Z659" i="3"/>
  <c r="AB659" i="3" s="1"/>
  <c r="AA651" i="3"/>
  <c r="Z651" i="3"/>
  <c r="AB651" i="3" s="1"/>
  <c r="AA643" i="3"/>
  <c r="Z643" i="3"/>
  <c r="AB643" i="3" s="1"/>
  <c r="AA635" i="3"/>
  <c r="Z635" i="3"/>
  <c r="AB635" i="3" s="1"/>
  <c r="AA627" i="3"/>
  <c r="Z627" i="3"/>
  <c r="AB627" i="3" s="1"/>
  <c r="AA619" i="3"/>
  <c r="Z619" i="3"/>
  <c r="AB619" i="3" s="1"/>
  <c r="AA611" i="3"/>
  <c r="Z611" i="3"/>
  <c r="AB611" i="3" s="1"/>
  <c r="AA603" i="3"/>
  <c r="Z603" i="3"/>
  <c r="AB603" i="3" s="1"/>
  <c r="AA595" i="3"/>
  <c r="Z595" i="3"/>
  <c r="AB595" i="3" s="1"/>
  <c r="AA587" i="3"/>
  <c r="Z587" i="3"/>
  <c r="AB587" i="3" s="1"/>
  <c r="AA579" i="3"/>
  <c r="Z579" i="3"/>
  <c r="AB579" i="3" s="1"/>
  <c r="AA563" i="3"/>
  <c r="Z563" i="3"/>
  <c r="AB563" i="3" s="1"/>
  <c r="AA555" i="3"/>
  <c r="Z555" i="3"/>
  <c r="AB555" i="3" s="1"/>
  <c r="AA547" i="3"/>
  <c r="Z547" i="3"/>
  <c r="AB547" i="3" s="1"/>
  <c r="AA539" i="3"/>
  <c r="Z539" i="3"/>
  <c r="AB539" i="3" s="1"/>
  <c r="AA531" i="3"/>
  <c r="Z531" i="3"/>
  <c r="AB531" i="3" s="1"/>
  <c r="AA523" i="3"/>
  <c r="Z523" i="3"/>
  <c r="AB523" i="3" s="1"/>
  <c r="AA515" i="3"/>
  <c r="Z515" i="3"/>
  <c r="AB515" i="3" s="1"/>
  <c r="AA507" i="3"/>
  <c r="Z507" i="3"/>
  <c r="AB507" i="3" s="1"/>
  <c r="AA499" i="3"/>
  <c r="Z499" i="3"/>
  <c r="AB499" i="3" s="1"/>
  <c r="AA491" i="3"/>
  <c r="Z491" i="3"/>
  <c r="AB491" i="3" s="1"/>
  <c r="AA483" i="3"/>
  <c r="Z483" i="3"/>
  <c r="AB483" i="3" s="1"/>
  <c r="AA475" i="3"/>
  <c r="Z475" i="3"/>
  <c r="AB475" i="3" s="1"/>
  <c r="AA467" i="3"/>
  <c r="Z467" i="3"/>
  <c r="AB467" i="3" s="1"/>
  <c r="AA459" i="3"/>
  <c r="Z459" i="3"/>
  <c r="AB459" i="3" s="1"/>
  <c r="AA451" i="3"/>
  <c r="Z451" i="3"/>
  <c r="AB451" i="3" s="1"/>
  <c r="AA435" i="3"/>
  <c r="Z435" i="3"/>
  <c r="AB435" i="3" s="1"/>
  <c r="AA427" i="3"/>
  <c r="Z427" i="3"/>
  <c r="AB427" i="3" s="1"/>
  <c r="AA419" i="3"/>
  <c r="Z419" i="3"/>
  <c r="AB419" i="3" s="1"/>
  <c r="AA411" i="3"/>
  <c r="Z411" i="3"/>
  <c r="AB411" i="3" s="1"/>
  <c r="AA403" i="3"/>
  <c r="Z403" i="3"/>
  <c r="AB403" i="3" s="1"/>
  <c r="AA395" i="3"/>
  <c r="Z395" i="3"/>
  <c r="AB395" i="3" s="1"/>
  <c r="AA387" i="3"/>
  <c r="Z387" i="3"/>
  <c r="AB387" i="3" s="1"/>
  <c r="AA379" i="3"/>
  <c r="Z379" i="3"/>
  <c r="AB379" i="3" s="1"/>
  <c r="AA371" i="3"/>
  <c r="Z371" i="3"/>
  <c r="AB371" i="3" s="1"/>
  <c r="AA363" i="3"/>
  <c r="Z363" i="3"/>
  <c r="AB363" i="3" s="1"/>
  <c r="AA355" i="3"/>
  <c r="Z355" i="3"/>
  <c r="AB355" i="3" s="1"/>
  <c r="AA347" i="3"/>
  <c r="Z347" i="3"/>
  <c r="AB347" i="3" s="1"/>
  <c r="AA339" i="3"/>
  <c r="Z339" i="3"/>
  <c r="AB339" i="3" s="1"/>
  <c r="AA331" i="3"/>
  <c r="Z331" i="3"/>
  <c r="AB331" i="3" s="1"/>
  <c r="AA323" i="3"/>
  <c r="Z323" i="3"/>
  <c r="AB323" i="3" s="1"/>
  <c r="AA315" i="3"/>
  <c r="Z315" i="3"/>
  <c r="AB315" i="3" s="1"/>
  <c r="AA307" i="3"/>
  <c r="Z307" i="3"/>
  <c r="AB307" i="3" s="1"/>
  <c r="AA299" i="3"/>
  <c r="Z299" i="3"/>
  <c r="AB299" i="3" s="1"/>
  <c r="AA291" i="3"/>
  <c r="Z291" i="3"/>
  <c r="AB291" i="3" s="1"/>
  <c r="AA283" i="3"/>
  <c r="Z283" i="3"/>
  <c r="AB283" i="3" s="1"/>
  <c r="AA275" i="3"/>
  <c r="Z275" i="3"/>
  <c r="AB275" i="3" s="1"/>
  <c r="AA267" i="3"/>
  <c r="Z267" i="3"/>
  <c r="AB267" i="3" s="1"/>
  <c r="AA259" i="3"/>
  <c r="Z259" i="3"/>
  <c r="AB259" i="3" s="1"/>
  <c r="AA251" i="3"/>
  <c r="Z251" i="3"/>
  <c r="AB251" i="3" s="1"/>
  <c r="AA243" i="3"/>
  <c r="Z243" i="3"/>
  <c r="AB243" i="3" s="1"/>
  <c r="AA235" i="3"/>
  <c r="Z235" i="3"/>
  <c r="AB235" i="3" s="1"/>
  <c r="AA227" i="3"/>
  <c r="Z227" i="3"/>
  <c r="AB227" i="3" s="1"/>
  <c r="AA219" i="3"/>
  <c r="Z219" i="3"/>
  <c r="AB219" i="3" s="1"/>
  <c r="AA211" i="3"/>
  <c r="Z211" i="3"/>
  <c r="AB211" i="3" s="1"/>
  <c r="AA203" i="3"/>
  <c r="Z203" i="3"/>
  <c r="AB203" i="3" s="1"/>
  <c r="AA195" i="3"/>
  <c r="Z195" i="3"/>
  <c r="AB195" i="3" s="1"/>
  <c r="AA187" i="3"/>
  <c r="Z187" i="3"/>
  <c r="AB187" i="3" s="1"/>
  <c r="AA179" i="3"/>
  <c r="Z179" i="3"/>
  <c r="AB179" i="3" s="1"/>
  <c r="AA171" i="3"/>
  <c r="Z171" i="3"/>
  <c r="AB171" i="3" s="1"/>
  <c r="AA163" i="3"/>
  <c r="Z163" i="3"/>
  <c r="AB163" i="3" s="1"/>
  <c r="AA155" i="3"/>
  <c r="Z155" i="3"/>
  <c r="AB155" i="3" s="1"/>
  <c r="AA147" i="3"/>
  <c r="Z147" i="3"/>
  <c r="AB147" i="3" s="1"/>
  <c r="AA139" i="3"/>
  <c r="Z139" i="3"/>
  <c r="AB139" i="3" s="1"/>
  <c r="AA131" i="3"/>
  <c r="Z131" i="3"/>
  <c r="AB131" i="3" s="1"/>
  <c r="AA123" i="3"/>
  <c r="Z123" i="3"/>
  <c r="AB123" i="3" s="1"/>
  <c r="AA115" i="3"/>
  <c r="Z115" i="3"/>
  <c r="AB115" i="3" s="1"/>
  <c r="AA107" i="3"/>
  <c r="Z107" i="3"/>
  <c r="AB107" i="3" s="1"/>
  <c r="AA99" i="3"/>
  <c r="Z99" i="3"/>
  <c r="AB99" i="3" s="1"/>
  <c r="AA91" i="3"/>
  <c r="Z91" i="3"/>
  <c r="AB91" i="3" s="1"/>
  <c r="AA83" i="3"/>
  <c r="Z83" i="3"/>
  <c r="AB83" i="3" s="1"/>
  <c r="AA75" i="3"/>
  <c r="Z75" i="3"/>
  <c r="AB75" i="3" s="1"/>
  <c r="AA67" i="3"/>
  <c r="Z67" i="3"/>
  <c r="AB67" i="3" s="1"/>
  <c r="AA59" i="3"/>
  <c r="Z59" i="3"/>
  <c r="AB59" i="3" s="1"/>
  <c r="AA51" i="3"/>
  <c r="Z51" i="3"/>
  <c r="AB51" i="3" s="1"/>
  <c r="AA35" i="3"/>
  <c r="Z35" i="3"/>
  <c r="AB35" i="3" s="1"/>
  <c r="AA27" i="3"/>
  <c r="Z27" i="3"/>
  <c r="AB27" i="3" s="1"/>
  <c r="AA19" i="3"/>
  <c r="Z19" i="3"/>
  <c r="AB19" i="3" s="1"/>
  <c r="AA1003" i="3"/>
  <c r="AA981" i="3"/>
  <c r="AA939" i="3"/>
  <c r="AA923" i="3"/>
  <c r="AA907" i="3"/>
  <c r="AA891" i="3"/>
  <c r="AA875" i="3"/>
  <c r="AA859" i="3"/>
  <c r="AA843" i="3"/>
  <c r="AA827" i="3"/>
  <c r="AA811" i="3"/>
  <c r="AA795" i="3"/>
  <c r="AA779" i="3"/>
  <c r="AA763" i="3"/>
  <c r="AA747" i="3"/>
  <c r="AA731" i="3"/>
  <c r="AA715" i="3"/>
  <c r="AA699" i="3"/>
  <c r="AA517" i="3"/>
  <c r="AA461" i="3"/>
  <c r="AA1010" i="3"/>
  <c r="Z1010" i="3"/>
  <c r="AB1010" i="3" s="1"/>
  <c r="AA1002" i="3"/>
  <c r="Z1002" i="3"/>
  <c r="AB1002" i="3" s="1"/>
  <c r="AA994" i="3"/>
  <c r="Z994" i="3"/>
  <c r="AB994" i="3" s="1"/>
  <c r="AA986" i="3"/>
  <c r="Z986" i="3"/>
  <c r="AB986" i="3" s="1"/>
  <c r="AA978" i="3"/>
  <c r="Z978" i="3"/>
  <c r="AB978" i="3" s="1"/>
  <c r="AA970" i="3"/>
  <c r="Z970" i="3"/>
  <c r="AB970" i="3" s="1"/>
  <c r="AA962" i="3"/>
  <c r="Z962" i="3"/>
  <c r="AB962" i="3" s="1"/>
  <c r="AA954" i="3"/>
  <c r="Z954" i="3"/>
  <c r="AB954" i="3" s="1"/>
  <c r="AA946" i="3"/>
  <c r="Z946" i="3"/>
  <c r="AB946" i="3" s="1"/>
  <c r="AA938" i="3"/>
  <c r="Z938" i="3"/>
  <c r="AB938" i="3" s="1"/>
  <c r="AA922" i="3"/>
  <c r="Z922" i="3"/>
  <c r="AB922" i="3" s="1"/>
  <c r="AA914" i="3"/>
  <c r="Z914" i="3"/>
  <c r="AB914" i="3" s="1"/>
  <c r="AA906" i="3"/>
  <c r="Z906" i="3"/>
  <c r="AB906" i="3" s="1"/>
  <c r="AA898" i="3"/>
  <c r="Z898" i="3"/>
  <c r="AB898" i="3" s="1"/>
  <c r="AA890" i="3"/>
  <c r="Z890" i="3"/>
  <c r="AB890" i="3" s="1"/>
  <c r="AA882" i="3"/>
  <c r="Z882" i="3"/>
  <c r="AB882" i="3" s="1"/>
  <c r="AA874" i="3"/>
  <c r="Z874" i="3"/>
  <c r="AB874" i="3" s="1"/>
  <c r="AA866" i="3"/>
  <c r="Z866" i="3"/>
  <c r="AB866" i="3" s="1"/>
  <c r="AA858" i="3"/>
  <c r="Z858" i="3"/>
  <c r="AB858" i="3" s="1"/>
  <c r="AA850" i="3"/>
  <c r="Z850" i="3"/>
  <c r="AB850" i="3" s="1"/>
  <c r="AA842" i="3"/>
  <c r="Z842" i="3"/>
  <c r="AB842" i="3" s="1"/>
  <c r="AA834" i="3"/>
  <c r="Z834" i="3"/>
  <c r="AB834" i="3" s="1"/>
  <c r="AA818" i="3"/>
  <c r="Z818" i="3"/>
  <c r="AB818" i="3" s="1"/>
  <c r="AA810" i="3"/>
  <c r="Z810" i="3"/>
  <c r="AB810" i="3" s="1"/>
  <c r="AA802" i="3"/>
  <c r="Z802" i="3"/>
  <c r="AB802" i="3" s="1"/>
  <c r="AA794" i="3"/>
  <c r="Z794" i="3"/>
  <c r="AB794" i="3" s="1"/>
  <c r="AA786" i="3"/>
  <c r="Z786" i="3"/>
  <c r="AB786" i="3" s="1"/>
  <c r="AA778" i="3"/>
  <c r="Z778" i="3"/>
  <c r="AB778" i="3" s="1"/>
  <c r="AA770" i="3"/>
  <c r="Z770" i="3"/>
  <c r="AB770" i="3" s="1"/>
  <c r="AA762" i="3"/>
  <c r="Z762" i="3"/>
  <c r="AB762" i="3" s="1"/>
  <c r="AA754" i="3"/>
  <c r="Z754" i="3"/>
  <c r="AB754" i="3" s="1"/>
  <c r="AA746" i="3"/>
  <c r="Z746" i="3"/>
  <c r="AB746" i="3" s="1"/>
  <c r="AA738" i="3"/>
  <c r="Z738" i="3"/>
  <c r="AB738" i="3" s="1"/>
  <c r="AA730" i="3"/>
  <c r="Z730" i="3"/>
  <c r="AB730" i="3" s="1"/>
  <c r="AA722" i="3"/>
  <c r="Z722" i="3"/>
  <c r="AB722" i="3" s="1"/>
  <c r="AA714" i="3"/>
  <c r="Z714" i="3"/>
  <c r="AB714" i="3" s="1"/>
  <c r="AA706" i="3"/>
  <c r="Z706" i="3"/>
  <c r="AB706" i="3" s="1"/>
  <c r="AA698" i="3"/>
  <c r="Z698" i="3"/>
  <c r="AB698" i="3" s="1"/>
  <c r="AA690" i="3"/>
  <c r="Z690" i="3"/>
  <c r="AB690" i="3" s="1"/>
  <c r="AA682" i="3"/>
  <c r="Z682" i="3"/>
  <c r="AB682" i="3" s="1"/>
  <c r="AA674" i="3"/>
  <c r="Z674" i="3"/>
  <c r="AB674" i="3" s="1"/>
  <c r="AA666" i="3"/>
  <c r="Z666" i="3"/>
  <c r="AB666" i="3" s="1"/>
  <c r="AA658" i="3"/>
  <c r="Z658" i="3"/>
  <c r="AB658" i="3" s="1"/>
  <c r="AA650" i="3"/>
  <c r="Z650" i="3"/>
  <c r="AB650" i="3" s="1"/>
  <c r="AA642" i="3"/>
  <c r="Z642" i="3"/>
  <c r="AB642" i="3" s="1"/>
  <c r="AA634" i="3"/>
  <c r="Z634" i="3"/>
  <c r="AB634" i="3" s="1"/>
  <c r="AA626" i="3"/>
  <c r="Z626" i="3"/>
  <c r="AB626" i="3" s="1"/>
  <c r="AA618" i="3"/>
  <c r="Z618" i="3"/>
  <c r="AB618" i="3" s="1"/>
  <c r="AA610" i="3"/>
  <c r="Z610" i="3"/>
  <c r="AB610" i="3" s="1"/>
  <c r="AA602" i="3"/>
  <c r="Z602" i="3"/>
  <c r="AB602" i="3" s="1"/>
  <c r="AA594" i="3"/>
  <c r="Z594" i="3"/>
  <c r="AB594" i="3" s="1"/>
  <c r="AA586" i="3"/>
  <c r="Z586" i="3"/>
  <c r="AB586" i="3" s="1"/>
  <c r="AA578" i="3"/>
  <c r="Z578" i="3"/>
  <c r="AB578" i="3" s="1"/>
  <c r="AA570" i="3"/>
  <c r="Z570" i="3"/>
  <c r="AB570" i="3" s="1"/>
  <c r="AA562" i="3"/>
  <c r="Z562" i="3"/>
  <c r="AB562" i="3" s="1"/>
  <c r="AA554" i="3"/>
  <c r="Z554" i="3"/>
  <c r="AB554" i="3" s="1"/>
  <c r="AA546" i="3"/>
  <c r="Z546" i="3"/>
  <c r="AB546" i="3" s="1"/>
  <c r="AA538" i="3"/>
  <c r="Z538" i="3"/>
  <c r="AB538" i="3" s="1"/>
  <c r="AA530" i="3"/>
  <c r="Z530" i="3"/>
  <c r="AB530" i="3" s="1"/>
  <c r="AA522" i="3"/>
  <c r="Z522" i="3"/>
  <c r="AB522" i="3" s="1"/>
  <c r="AA514" i="3"/>
  <c r="Z514" i="3"/>
  <c r="AB514" i="3" s="1"/>
  <c r="AA506" i="3"/>
  <c r="Z506" i="3"/>
  <c r="AB506" i="3" s="1"/>
  <c r="AA498" i="3"/>
  <c r="Z498" i="3"/>
  <c r="AB498" i="3" s="1"/>
  <c r="AA490" i="3"/>
  <c r="Z490" i="3"/>
  <c r="AB490" i="3" s="1"/>
  <c r="AA482" i="3"/>
  <c r="Z482" i="3"/>
  <c r="AB482" i="3" s="1"/>
  <c r="AA474" i="3"/>
  <c r="Z474" i="3"/>
  <c r="AB474" i="3" s="1"/>
  <c r="AA466" i="3"/>
  <c r="Z466" i="3"/>
  <c r="AB466" i="3" s="1"/>
  <c r="AA458" i="3"/>
  <c r="Z458" i="3"/>
  <c r="AB458" i="3" s="1"/>
  <c r="AA450" i="3"/>
  <c r="Z450" i="3"/>
  <c r="AB450" i="3" s="1"/>
  <c r="AA442" i="3"/>
  <c r="Z442" i="3"/>
  <c r="AB442" i="3" s="1"/>
  <c r="AA434" i="3"/>
  <c r="Z434" i="3"/>
  <c r="AB434" i="3" s="1"/>
  <c r="AA426" i="3"/>
  <c r="Z426" i="3"/>
  <c r="AB426" i="3" s="1"/>
  <c r="AA418" i="3"/>
  <c r="Z418" i="3"/>
  <c r="AB418" i="3" s="1"/>
  <c r="AA410" i="3"/>
  <c r="Z410" i="3"/>
  <c r="AB410" i="3" s="1"/>
  <c r="AA402" i="3"/>
  <c r="Z402" i="3"/>
  <c r="AB402" i="3" s="1"/>
  <c r="AA394" i="3"/>
  <c r="Z394" i="3"/>
  <c r="AB394" i="3" s="1"/>
  <c r="AA386" i="3"/>
  <c r="Z386" i="3"/>
  <c r="AB386" i="3" s="1"/>
  <c r="AA378" i="3"/>
  <c r="Z378" i="3"/>
  <c r="AB378" i="3" s="1"/>
  <c r="AA370" i="3"/>
  <c r="Z370" i="3"/>
  <c r="AB370" i="3" s="1"/>
  <c r="AA362" i="3"/>
  <c r="Z362" i="3"/>
  <c r="AB362" i="3" s="1"/>
  <c r="AA354" i="3"/>
  <c r="Z354" i="3"/>
  <c r="AB354" i="3" s="1"/>
  <c r="AA346" i="3"/>
  <c r="Z346" i="3"/>
  <c r="AB346" i="3" s="1"/>
  <c r="AA338" i="3"/>
  <c r="Z338" i="3"/>
  <c r="AB338" i="3" s="1"/>
  <c r="AA330" i="3"/>
  <c r="Z330" i="3"/>
  <c r="AB330" i="3" s="1"/>
  <c r="AA322" i="3"/>
  <c r="Z322" i="3"/>
  <c r="AB322" i="3" s="1"/>
  <c r="AA314" i="3"/>
  <c r="Z314" i="3"/>
  <c r="AB314" i="3" s="1"/>
  <c r="AA306" i="3"/>
  <c r="Z306" i="3"/>
  <c r="AB306" i="3" s="1"/>
  <c r="AA298" i="3"/>
  <c r="Z298" i="3"/>
  <c r="AB298" i="3" s="1"/>
  <c r="AA290" i="3"/>
  <c r="Z290" i="3"/>
  <c r="AB290" i="3" s="1"/>
  <c r="AA282" i="3"/>
  <c r="Z282" i="3"/>
  <c r="AB282" i="3" s="1"/>
  <c r="AA274" i="3"/>
  <c r="Z274" i="3"/>
  <c r="AB274" i="3" s="1"/>
  <c r="AA266" i="3"/>
  <c r="Z266" i="3"/>
  <c r="AB266" i="3" s="1"/>
  <c r="AA258" i="3"/>
  <c r="Z258" i="3"/>
  <c r="AB258" i="3" s="1"/>
  <c r="AA250" i="3"/>
  <c r="Z250" i="3"/>
  <c r="AB250" i="3" s="1"/>
  <c r="AA242" i="3"/>
  <c r="Z242" i="3"/>
  <c r="AB242" i="3" s="1"/>
  <c r="AA234" i="3"/>
  <c r="Z234" i="3"/>
  <c r="AB234" i="3" s="1"/>
  <c r="AA226" i="3"/>
  <c r="Z226" i="3"/>
  <c r="AB226" i="3" s="1"/>
  <c r="AA218" i="3"/>
  <c r="Z218" i="3"/>
  <c r="AB218" i="3" s="1"/>
  <c r="AA210" i="3"/>
  <c r="Z210" i="3"/>
  <c r="AB210" i="3" s="1"/>
  <c r="AA202" i="3"/>
  <c r="Z202" i="3"/>
  <c r="AB202" i="3" s="1"/>
  <c r="AA194" i="3"/>
  <c r="Z194" i="3"/>
  <c r="AB194" i="3" s="1"/>
  <c r="AA186" i="3"/>
  <c r="Z186" i="3"/>
  <c r="AB186" i="3" s="1"/>
  <c r="AA178" i="3"/>
  <c r="Z178" i="3"/>
  <c r="AB178" i="3" s="1"/>
  <c r="AA170" i="3"/>
  <c r="Z170" i="3"/>
  <c r="AB170" i="3" s="1"/>
  <c r="AA162" i="3"/>
  <c r="Z162" i="3"/>
  <c r="AB162" i="3" s="1"/>
  <c r="AA154" i="3"/>
  <c r="Z154" i="3"/>
  <c r="AB154" i="3" s="1"/>
  <c r="AA146" i="3"/>
  <c r="Z146" i="3"/>
  <c r="AB146" i="3" s="1"/>
  <c r="AA138" i="3"/>
  <c r="Z138" i="3"/>
  <c r="AB138" i="3" s="1"/>
  <c r="AA130" i="3"/>
  <c r="Z130" i="3"/>
  <c r="AB130" i="3" s="1"/>
  <c r="AA122" i="3"/>
  <c r="Z122" i="3"/>
  <c r="AB122" i="3" s="1"/>
  <c r="AA114" i="3"/>
  <c r="Z114" i="3"/>
  <c r="AB114" i="3" s="1"/>
  <c r="AA106" i="3"/>
  <c r="Z106" i="3"/>
  <c r="AB106" i="3" s="1"/>
  <c r="AA98" i="3"/>
  <c r="Z98" i="3"/>
  <c r="AB98" i="3" s="1"/>
  <c r="AA90" i="3"/>
  <c r="Z90" i="3"/>
  <c r="AB90" i="3" s="1"/>
  <c r="AA82" i="3"/>
  <c r="Z82" i="3"/>
  <c r="AB82" i="3" s="1"/>
  <c r="AA74" i="3"/>
  <c r="Z74" i="3"/>
  <c r="AB74" i="3" s="1"/>
  <c r="AA66" i="3"/>
  <c r="Z66" i="3"/>
  <c r="AB66" i="3" s="1"/>
  <c r="AA50" i="3"/>
  <c r="Z50" i="3"/>
  <c r="AB50" i="3" s="1"/>
  <c r="AA34" i="3"/>
  <c r="Z34" i="3"/>
  <c r="AB34" i="3" s="1"/>
  <c r="AA26" i="3"/>
  <c r="Z26" i="3"/>
  <c r="AB26" i="3" s="1"/>
  <c r="AA18" i="3"/>
  <c r="Z18" i="3"/>
  <c r="AB18" i="3" s="1"/>
  <c r="AA979" i="3"/>
  <c r="AA957" i="3"/>
  <c r="AA613" i="3"/>
  <c r="AA557" i="3"/>
  <c r="AA357" i="3"/>
  <c r="AA293" i="3"/>
  <c r="AA229" i="3"/>
  <c r="AA165" i="3"/>
  <c r="AA101" i="3"/>
  <c r="AA37" i="3"/>
  <c r="AA84" i="3"/>
  <c r="AA571" i="3"/>
  <c r="AA443" i="3"/>
  <c r="AA43" i="3"/>
  <c r="AA930" i="3"/>
  <c r="AA826" i="3"/>
  <c r="AA58" i="3"/>
  <c r="AA42" i="3"/>
  <c r="AA73" i="3"/>
  <c r="AA49" i="3"/>
  <c r="AA33" i="3"/>
  <c r="AA15" i="3"/>
  <c r="AA998" i="3"/>
  <c r="AA990" i="3"/>
  <c r="AA982" i="3"/>
  <c r="AA974" i="3"/>
  <c r="AA966" i="3"/>
  <c r="AA958" i="3"/>
  <c r="AA950" i="3"/>
  <c r="AA942" i="3"/>
  <c r="AA934" i="3"/>
  <c r="AA926" i="3"/>
  <c r="AA918" i="3"/>
  <c r="AA902" i="3"/>
  <c r="AA894" i="3"/>
  <c r="AA886" i="3"/>
  <c r="AA870" i="3"/>
  <c r="AA862" i="3"/>
  <c r="AA854" i="3"/>
  <c r="AA838" i="3"/>
  <c r="AA830" i="3"/>
  <c r="AA822" i="3"/>
  <c r="AA806" i="3"/>
  <c r="AA798" i="3"/>
  <c r="AA790" i="3"/>
  <c r="AA774" i="3"/>
  <c r="AA766" i="3"/>
  <c r="AA758" i="3"/>
  <c r="AA742" i="3"/>
  <c r="AA734" i="3"/>
  <c r="AA726" i="3"/>
  <c r="AA718" i="3"/>
  <c r="AA710" i="3"/>
  <c r="AA702" i="3"/>
  <c r="AA694" i="3"/>
  <c r="AB678" i="3"/>
  <c r="AA678" i="3"/>
  <c r="AA670" i="3"/>
  <c r="AB1013" i="3"/>
  <c r="AB1005" i="3"/>
  <c r="AB997" i="3"/>
  <c r="AB989" i="3"/>
  <c r="AB981" i="3"/>
  <c r="AB973" i="3"/>
  <c r="AB965" i="3"/>
  <c r="AB957" i="3"/>
  <c r="AB949" i="3"/>
  <c r="AB941" i="3"/>
  <c r="AB933" i="3"/>
  <c r="AB925" i="3"/>
  <c r="AB917" i="3"/>
  <c r="AB909" i="3"/>
  <c r="AB901" i="3"/>
  <c r="AB893" i="3"/>
  <c r="AB885" i="3"/>
  <c r="AB877" i="3"/>
  <c r="AB869" i="3"/>
  <c r="AB861" i="3"/>
  <c r="AB853" i="3"/>
  <c r="AB845" i="3"/>
  <c r="AB837" i="3"/>
  <c r="AB829" i="3"/>
  <c r="AB821" i="3"/>
  <c r="AB813" i="3"/>
  <c r="AB805" i="3"/>
  <c r="AB797" i="3"/>
  <c r="AB789" i="3"/>
  <c r="AB781" i="3"/>
  <c r="AB773" i="3"/>
  <c r="AB765" i="3"/>
  <c r="AB757" i="3"/>
  <c r="AB749" i="3"/>
  <c r="AB741" i="3"/>
  <c r="AB733" i="3"/>
  <c r="AB725" i="3"/>
  <c r="AB717" i="3"/>
  <c r="AB709" i="3"/>
  <c r="AB701" i="3"/>
  <c r="AB693" i="3"/>
  <c r="AB685" i="3"/>
  <c r="AB677" i="3"/>
  <c r="AB653" i="3"/>
  <c r="AB645" i="3"/>
  <c r="AB621" i="3"/>
  <c r="AB613" i="3"/>
  <c r="AB589" i="3"/>
  <c r="AB581" i="3"/>
  <c r="AB573" i="3"/>
  <c r="AB557" i="3"/>
  <c r="AB549" i="3"/>
  <c r="AB525" i="3"/>
  <c r="AB517" i="3"/>
  <c r="AB493" i="3"/>
  <c r="AB485" i="3"/>
  <c r="AB461" i="3"/>
  <c r="AB453" i="3"/>
  <c r="AB429" i="3"/>
  <c r="AB421" i="3"/>
  <c r="AB397" i="3"/>
  <c r="AB389" i="3"/>
  <c r="AB365" i="3"/>
  <c r="AB357" i="3"/>
  <c r="AB325" i="3"/>
  <c r="AB293" i="3"/>
  <c r="AB261" i="3"/>
  <c r="AB229" i="3"/>
  <c r="AB165" i="3"/>
  <c r="AB133" i="3"/>
  <c r="AB101" i="3"/>
  <c r="AB69" i="3"/>
  <c r="AB37" i="3"/>
  <c r="AB1011" i="3"/>
  <c r="AB1003" i="3"/>
  <c r="AB995" i="3"/>
  <c r="AB987" i="3"/>
  <c r="AB979" i="3"/>
  <c r="AB971" i="3"/>
  <c r="AB963" i="3"/>
  <c r="AB955" i="3"/>
  <c r="AB947" i="3"/>
  <c r="AB939" i="3"/>
  <c r="AB931" i="3"/>
  <c r="AB923" i="3"/>
  <c r="AB915" i="3"/>
  <c r="AB907" i="3"/>
  <c r="AB899" i="3"/>
  <c r="AB891" i="3"/>
  <c r="AB883" i="3"/>
  <c r="AB875" i="3"/>
  <c r="AB867" i="3"/>
  <c r="AB859" i="3"/>
  <c r="AB851" i="3"/>
  <c r="AB843" i="3"/>
  <c r="AB835" i="3"/>
  <c r="AB827" i="3"/>
  <c r="AB819" i="3"/>
  <c r="AB811" i="3"/>
  <c r="AB803" i="3"/>
  <c r="AB795" i="3"/>
  <c r="AB787" i="3"/>
  <c r="AB779" i="3"/>
  <c r="AB771" i="3"/>
  <c r="AB763" i="3"/>
  <c r="AB755" i="3"/>
  <c r="AB747" i="3"/>
  <c r="AB739" i="3"/>
  <c r="AB731" i="3"/>
  <c r="AB723" i="3"/>
  <c r="AB715" i="3"/>
  <c r="AB707" i="3"/>
  <c r="AB699" i="3"/>
  <c r="AB571" i="3"/>
  <c r="AB443" i="3"/>
  <c r="AB977" i="3"/>
  <c r="AB930" i="3"/>
  <c r="AB1009" i="3"/>
  <c r="AB1001" i="3"/>
  <c r="AB993" i="3"/>
  <c r="AB985" i="3"/>
  <c r="AB969" i="3"/>
  <c r="AB961" i="3"/>
  <c r="AB953" i="3"/>
  <c r="AB945" i="3"/>
  <c r="AB937" i="3"/>
  <c r="AB929" i="3"/>
  <c r="AB921" i="3"/>
  <c r="AB913" i="3"/>
  <c r="AB905" i="3"/>
  <c r="AB897" i="3"/>
  <c r="AB889" i="3"/>
  <c r="AB881" i="3"/>
  <c r="AB873" i="3"/>
  <c r="AB865" i="3"/>
  <c r="AB857" i="3"/>
  <c r="AB849" i="3"/>
  <c r="AB841" i="3"/>
  <c r="AB833" i="3"/>
  <c r="AB825" i="3"/>
  <c r="AB817" i="3"/>
  <c r="AB809" i="3"/>
  <c r="AB801" i="3"/>
  <c r="AB793" i="3"/>
  <c r="AB785" i="3"/>
  <c r="AB777" i="3"/>
  <c r="AB769" i="3"/>
  <c r="AB761" i="3"/>
  <c r="AB753" i="3"/>
  <c r="AB745" i="3"/>
  <c r="AB737" i="3"/>
  <c r="AB729" i="3"/>
  <c r="AB721" i="3"/>
  <c r="AB713" i="3"/>
  <c r="AB705" i="3"/>
  <c r="AB697" i="3"/>
  <c r="AB689" i="3"/>
  <c r="AB197" i="3"/>
  <c r="AB936" i="3"/>
  <c r="AB928" i="3"/>
  <c r="AB920" i="3"/>
  <c r="AB912" i="3"/>
  <c r="AB904" i="3"/>
  <c r="AB896" i="3"/>
  <c r="AB888" i="3"/>
  <c r="AB880" i="3"/>
  <c r="AB872" i="3"/>
  <c r="AB864" i="3"/>
  <c r="AB856" i="3"/>
  <c r="AB848" i="3"/>
  <c r="AB840" i="3"/>
  <c r="AB832" i="3"/>
  <c r="AB824" i="3"/>
  <c r="AB816" i="3"/>
  <c r="AB808" i="3"/>
  <c r="AB800" i="3"/>
  <c r="AB792" i="3"/>
  <c r="AB784" i="3"/>
  <c r="AB776" i="3"/>
  <c r="AB768" i="3"/>
  <c r="AB760" i="3"/>
  <c r="AB752" i="3"/>
  <c r="AB744" i="3"/>
  <c r="AB736" i="3"/>
  <c r="AB728" i="3"/>
  <c r="AB720" i="3"/>
  <c r="AB712" i="3"/>
  <c r="AB696" i="3"/>
  <c r="AB826" i="3"/>
  <c r="AB679" i="3"/>
  <c r="AB663" i="3"/>
  <c r="AB655" i="3"/>
  <c r="AB647" i="3"/>
  <c r="AB631" i="3"/>
  <c r="AB623" i="3"/>
  <c r="AB615" i="3"/>
  <c r="AB599" i="3"/>
  <c r="AB591" i="3"/>
  <c r="AB583" i="3"/>
  <c r="AB567" i="3"/>
  <c r="AB559" i="3"/>
  <c r="AB551" i="3"/>
  <c r="AB535" i="3"/>
  <c r="AB527" i="3"/>
  <c r="AB519" i="3"/>
  <c r="AB503" i="3"/>
  <c r="AB495" i="3"/>
  <c r="AB487" i="3"/>
  <c r="AB471" i="3"/>
  <c r="AB463" i="3"/>
  <c r="AB455" i="3"/>
  <c r="AB439" i="3"/>
  <c r="AB431" i="3"/>
  <c r="AB423" i="3"/>
  <c r="AB407" i="3"/>
  <c r="AB399" i="3"/>
  <c r="AB391" i="3"/>
  <c r="AB375" i="3"/>
  <c r="AB367" i="3"/>
  <c r="AB359" i="3"/>
  <c r="AB343" i="3"/>
  <c r="AB335" i="3"/>
  <c r="AB327" i="3"/>
  <c r="AB311" i="3"/>
  <c r="AB303" i="3"/>
  <c r="AB295" i="3"/>
  <c r="AB279" i="3"/>
  <c r="AB271" i="3"/>
  <c r="AB263" i="3"/>
  <c r="AB247" i="3"/>
  <c r="AB239" i="3"/>
  <c r="AB231" i="3"/>
  <c r="AB215" i="3"/>
  <c r="AB207" i="3"/>
  <c r="AB199" i="3"/>
  <c r="AB183" i="3"/>
  <c r="AB175" i="3"/>
  <c r="AB167" i="3"/>
  <c r="AB151" i="3"/>
  <c r="AB143" i="3"/>
  <c r="AB135" i="3"/>
  <c r="AB119" i="3"/>
  <c r="AB111" i="3"/>
  <c r="AB103" i="3"/>
  <c r="AB87" i="3"/>
  <c r="AB79" i="3"/>
  <c r="AB71" i="3"/>
  <c r="AB55" i="3"/>
  <c r="AB47" i="3"/>
  <c r="AB39" i="3"/>
  <c r="AB23" i="3"/>
  <c r="AB15" i="3"/>
  <c r="AB998" i="3"/>
  <c r="AB990" i="3"/>
  <c r="AB982" i="3"/>
  <c r="AB974" i="3"/>
  <c r="AB966" i="3"/>
  <c r="AB958" i="3"/>
  <c r="AB950" i="3"/>
  <c r="AB942" i="3"/>
  <c r="AB934" i="3"/>
  <c r="AB926" i="3"/>
  <c r="AB918" i="3"/>
  <c r="AB902" i="3"/>
  <c r="AB894" i="3"/>
  <c r="AB886" i="3"/>
  <c r="AB870" i="3"/>
  <c r="AB862" i="3"/>
  <c r="AB854" i="3"/>
  <c r="AB838" i="3"/>
  <c r="AB830" i="3"/>
  <c r="AB822" i="3"/>
  <c r="AB806" i="3"/>
  <c r="AB798" i="3"/>
  <c r="AB790" i="3"/>
  <c r="AB774" i="3"/>
  <c r="AB766" i="3"/>
  <c r="AB758" i="3"/>
  <c r="AB742" i="3"/>
  <c r="AB734" i="3"/>
  <c r="AB726" i="3"/>
  <c r="AB718" i="3"/>
  <c r="AB710" i="3"/>
  <c r="AB702" i="3"/>
  <c r="AB694" i="3"/>
  <c r="AB686" i="3"/>
  <c r="AB670" i="3"/>
  <c r="AB704" i="3"/>
  <c r="AB84" i="3"/>
  <c r="AB43" i="3"/>
  <c r="AB58" i="3"/>
  <c r="AB42" i="3"/>
  <c r="AB73" i="3"/>
  <c r="AB49" i="3"/>
  <c r="AB33" i="3"/>
  <c r="C19" i="3" l="1"/>
  <c r="A18" i="3"/>
  <c r="X20" i="3"/>
  <c r="J20" i="3" s="1"/>
  <c r="H20" i="3" s="1"/>
  <c r="X52" i="3"/>
  <c r="X92" i="3"/>
  <c r="J92" i="3" s="1"/>
  <c r="H92" i="3" s="1"/>
  <c r="X124" i="3"/>
  <c r="J124" i="3" s="1"/>
  <c r="H124" i="3" s="1"/>
  <c r="X156" i="3"/>
  <c r="X188" i="3"/>
  <c r="J188" i="3" s="1"/>
  <c r="H188" i="3" s="1"/>
  <c r="X220" i="3"/>
  <c r="J220" i="3" s="1"/>
  <c r="H220" i="3" s="1"/>
  <c r="X252" i="3"/>
  <c r="J252" i="3" s="1"/>
  <c r="H252" i="3" s="1"/>
  <c r="X284" i="3"/>
  <c r="X316" i="3"/>
  <c r="J316" i="3" s="1"/>
  <c r="H316" i="3" s="1"/>
  <c r="X348" i="3"/>
  <c r="J348" i="3" s="1"/>
  <c r="H348" i="3" s="1"/>
  <c r="X380" i="3"/>
  <c r="J380" i="3" s="1"/>
  <c r="H380" i="3" s="1"/>
  <c r="X412" i="3"/>
  <c r="J412" i="3" s="1"/>
  <c r="H412" i="3" s="1"/>
  <c r="X444" i="3"/>
  <c r="J444" i="3" s="1"/>
  <c r="H444" i="3" s="1"/>
  <c r="X476" i="3"/>
  <c r="J476" i="3" s="1"/>
  <c r="H476" i="3" s="1"/>
  <c r="X508" i="3"/>
  <c r="J508" i="3" s="1"/>
  <c r="H508" i="3" s="1"/>
  <c r="X540" i="3"/>
  <c r="J540" i="3" s="1"/>
  <c r="H540" i="3" s="1"/>
  <c r="X572" i="3"/>
  <c r="J572" i="3" s="1"/>
  <c r="H572" i="3" s="1"/>
  <c r="X604" i="3"/>
  <c r="J604" i="3" s="1"/>
  <c r="H604" i="3" s="1"/>
  <c r="X636" i="3"/>
  <c r="J636" i="3" s="1"/>
  <c r="H636" i="3" s="1"/>
  <c r="X668" i="3"/>
  <c r="J668" i="3" s="1"/>
  <c r="H668" i="3" s="1"/>
  <c r="X700" i="3"/>
  <c r="J700" i="3" s="1"/>
  <c r="H700" i="3" s="1"/>
  <c r="X732" i="3"/>
  <c r="J732" i="3" s="1"/>
  <c r="H732" i="3" s="1"/>
  <c r="X764" i="3"/>
  <c r="J764" i="3" s="1"/>
  <c r="H764" i="3" s="1"/>
  <c r="X796" i="3"/>
  <c r="X828" i="3"/>
  <c r="X860" i="3"/>
  <c r="X892" i="3"/>
  <c r="X924" i="3"/>
  <c r="J924" i="3" s="1"/>
  <c r="H924" i="3" s="1"/>
  <c r="X956" i="3"/>
  <c r="J956" i="3" s="1"/>
  <c r="H956" i="3" s="1"/>
  <c r="X988" i="3"/>
  <c r="J988" i="3" s="1"/>
  <c r="H988" i="3" s="1"/>
  <c r="X30" i="3"/>
  <c r="J30" i="3" s="1"/>
  <c r="H30" i="3" s="1"/>
  <c r="X62" i="3"/>
  <c r="J62" i="3" s="1"/>
  <c r="H62" i="3" s="1"/>
  <c r="X94" i="3"/>
  <c r="J94" i="3" s="1"/>
  <c r="H94" i="3" s="1"/>
  <c r="X126" i="3"/>
  <c r="J126" i="3" s="1"/>
  <c r="H126" i="3" s="1"/>
  <c r="X158" i="3"/>
  <c r="J158" i="3" s="1"/>
  <c r="H158" i="3" s="1"/>
  <c r="X190" i="3"/>
  <c r="J190" i="3" s="1"/>
  <c r="H190" i="3" s="1"/>
  <c r="X222" i="3"/>
  <c r="J222" i="3" s="1"/>
  <c r="H222" i="3" s="1"/>
  <c r="X254" i="3"/>
  <c r="J254" i="3" s="1"/>
  <c r="H254" i="3" s="1"/>
  <c r="X286" i="3"/>
  <c r="J286" i="3" s="1"/>
  <c r="H286" i="3" s="1"/>
  <c r="X318" i="3"/>
  <c r="X350" i="3"/>
  <c r="J350" i="3" s="1"/>
  <c r="H350" i="3" s="1"/>
  <c r="X382" i="3"/>
  <c r="J382" i="3" s="1"/>
  <c r="H382" i="3" s="1"/>
  <c r="X414" i="3"/>
  <c r="J414" i="3" s="1"/>
  <c r="H414" i="3" s="1"/>
  <c r="X446" i="3"/>
  <c r="J446" i="3" s="1"/>
  <c r="H446" i="3" s="1"/>
  <c r="X478" i="3"/>
  <c r="J478" i="3" s="1"/>
  <c r="H478" i="3" s="1"/>
  <c r="X510" i="3"/>
  <c r="J510" i="3" s="1"/>
  <c r="H510" i="3" s="1"/>
  <c r="X542" i="3"/>
  <c r="J542" i="3" s="1"/>
  <c r="H542" i="3" s="1"/>
  <c r="X574" i="3"/>
  <c r="X606" i="3"/>
  <c r="J606" i="3" s="1"/>
  <c r="H606" i="3" s="1"/>
  <c r="X638" i="3"/>
  <c r="J638" i="3" s="1"/>
  <c r="H638" i="3" s="1"/>
  <c r="X750" i="3"/>
  <c r="J750" i="3" s="1"/>
  <c r="H750" i="3" s="1"/>
  <c r="X878" i="3"/>
  <c r="J878" i="3" s="1"/>
  <c r="H878" i="3" s="1"/>
  <c r="X34" i="3"/>
  <c r="J34" i="3" s="1"/>
  <c r="H34" i="3" s="1"/>
  <c r="X82" i="3"/>
  <c r="X114" i="3"/>
  <c r="J114" i="3" s="1"/>
  <c r="H114" i="3" s="1"/>
  <c r="X146" i="3"/>
  <c r="X178" i="3"/>
  <c r="X210" i="3"/>
  <c r="J210" i="3" s="1"/>
  <c r="H210" i="3" s="1"/>
  <c r="X242" i="3"/>
  <c r="J242" i="3" s="1"/>
  <c r="H242" i="3" s="1"/>
  <c r="X274" i="3"/>
  <c r="J274" i="3" s="1"/>
  <c r="H274" i="3" s="1"/>
  <c r="X306" i="3"/>
  <c r="J306" i="3" s="1"/>
  <c r="H306" i="3" s="1"/>
  <c r="X338" i="3"/>
  <c r="J338" i="3" s="1"/>
  <c r="H338" i="3" s="1"/>
  <c r="X370" i="3"/>
  <c r="J370" i="3" s="1"/>
  <c r="H370" i="3" s="1"/>
  <c r="X466" i="3"/>
  <c r="X594" i="3"/>
  <c r="J594" i="3" s="1"/>
  <c r="H594" i="3" s="1"/>
  <c r="X690" i="3"/>
  <c r="J690" i="3" s="1"/>
  <c r="H690" i="3" s="1"/>
  <c r="X818" i="3"/>
  <c r="J818" i="3" s="1"/>
  <c r="H818" i="3" s="1"/>
  <c r="X962" i="3"/>
  <c r="J962" i="3" s="1"/>
  <c r="H962" i="3" s="1"/>
  <c r="X51" i="3"/>
  <c r="J51" i="3" s="1"/>
  <c r="H51" i="3" s="1"/>
  <c r="X179" i="3"/>
  <c r="J179" i="3" s="1"/>
  <c r="H179" i="3" s="1"/>
  <c r="X339" i="3"/>
  <c r="J339" i="3" s="1"/>
  <c r="H339" i="3" s="1"/>
  <c r="X507" i="3"/>
  <c r="X675" i="3"/>
  <c r="J675" i="3" s="1"/>
  <c r="H675" i="3" s="1"/>
  <c r="X1005" i="3"/>
  <c r="J1005" i="3" s="1"/>
  <c r="H1005" i="3" s="1"/>
  <c r="X44" i="3"/>
  <c r="J44" i="3" s="1"/>
  <c r="H44" i="3" s="1"/>
  <c r="X76" i="3"/>
  <c r="J76" i="3" s="1"/>
  <c r="H76" i="3" s="1"/>
  <c r="X116" i="3"/>
  <c r="J116" i="3" s="1"/>
  <c r="H116" i="3" s="1"/>
  <c r="X148" i="3"/>
  <c r="J148" i="3" s="1"/>
  <c r="H148" i="3" s="1"/>
  <c r="X180" i="3"/>
  <c r="J180" i="3" s="1"/>
  <c r="H180" i="3" s="1"/>
  <c r="X212" i="3"/>
  <c r="J212" i="3" s="1"/>
  <c r="H212" i="3" s="1"/>
  <c r="X244" i="3"/>
  <c r="J244" i="3" s="1"/>
  <c r="H244" i="3" s="1"/>
  <c r="X276" i="3"/>
  <c r="J276" i="3" s="1"/>
  <c r="H276" i="3" s="1"/>
  <c r="X308" i="3"/>
  <c r="J308" i="3" s="1"/>
  <c r="H308" i="3" s="1"/>
  <c r="X340" i="3"/>
  <c r="J340" i="3" s="1"/>
  <c r="H340" i="3" s="1"/>
  <c r="X372" i="3"/>
  <c r="J372" i="3" s="1"/>
  <c r="H372" i="3" s="1"/>
  <c r="X404" i="3"/>
  <c r="J404" i="3" s="1"/>
  <c r="H404" i="3" s="1"/>
  <c r="X436" i="3"/>
  <c r="J436" i="3" s="1"/>
  <c r="H436" i="3" s="1"/>
  <c r="X468" i="3"/>
  <c r="J468" i="3" s="1"/>
  <c r="H468" i="3" s="1"/>
  <c r="X500" i="3"/>
  <c r="J500" i="3" s="1"/>
  <c r="H500" i="3" s="1"/>
  <c r="X532" i="3"/>
  <c r="J532" i="3" s="1"/>
  <c r="H532" i="3" s="1"/>
  <c r="X564" i="3"/>
  <c r="J564" i="3" s="1"/>
  <c r="H564" i="3" s="1"/>
  <c r="X596" i="3"/>
  <c r="J596" i="3" s="1"/>
  <c r="H596" i="3" s="1"/>
  <c r="X628" i="3"/>
  <c r="J628" i="3" s="1"/>
  <c r="H628" i="3" s="1"/>
  <c r="X660" i="3"/>
  <c r="J660" i="3" s="1"/>
  <c r="H660" i="3" s="1"/>
  <c r="X692" i="3"/>
  <c r="J692" i="3" s="1"/>
  <c r="H692" i="3" s="1"/>
  <c r="X724" i="3"/>
  <c r="J724" i="3" s="1"/>
  <c r="H724" i="3" s="1"/>
  <c r="X756" i="3"/>
  <c r="J756" i="3" s="1"/>
  <c r="H756" i="3" s="1"/>
  <c r="X788" i="3"/>
  <c r="J788" i="3" s="1"/>
  <c r="H788" i="3" s="1"/>
  <c r="X820" i="3"/>
  <c r="J820" i="3" s="1"/>
  <c r="H820" i="3" s="1"/>
  <c r="X852" i="3"/>
  <c r="J852" i="3" s="1"/>
  <c r="H852" i="3" s="1"/>
  <c r="X884" i="3"/>
  <c r="J884" i="3" s="1"/>
  <c r="H884" i="3" s="1"/>
  <c r="X916" i="3"/>
  <c r="J916" i="3" s="1"/>
  <c r="H916" i="3" s="1"/>
  <c r="X948" i="3"/>
  <c r="J948" i="3" s="1"/>
  <c r="H948" i="3" s="1"/>
  <c r="X980" i="3"/>
  <c r="X1012" i="3"/>
  <c r="J1012" i="3" s="1"/>
  <c r="H1012" i="3" s="1"/>
  <c r="X22" i="3"/>
  <c r="J22" i="3" s="1"/>
  <c r="H22" i="3" s="1"/>
  <c r="X54" i="3"/>
  <c r="J54" i="3" s="1"/>
  <c r="H54" i="3" s="1"/>
  <c r="X86" i="3"/>
  <c r="J86" i="3" s="1"/>
  <c r="H86" i="3" s="1"/>
  <c r="X118" i="3"/>
  <c r="J118" i="3" s="1"/>
  <c r="H118" i="3" s="1"/>
  <c r="X150" i="3"/>
  <c r="J150" i="3" s="1"/>
  <c r="H150" i="3" s="1"/>
  <c r="X182" i="3"/>
  <c r="J182" i="3" s="1"/>
  <c r="H182" i="3" s="1"/>
  <c r="X214" i="3"/>
  <c r="J214" i="3" s="1"/>
  <c r="H214" i="3" s="1"/>
  <c r="X246" i="3"/>
  <c r="J246" i="3" s="1"/>
  <c r="H246" i="3" s="1"/>
  <c r="X278" i="3"/>
  <c r="J278" i="3" s="1"/>
  <c r="H278" i="3" s="1"/>
  <c r="X310" i="3"/>
  <c r="J310" i="3" s="1"/>
  <c r="H310" i="3" s="1"/>
  <c r="X342" i="3"/>
  <c r="J342" i="3" s="1"/>
  <c r="H342" i="3" s="1"/>
  <c r="X374" i="3"/>
  <c r="J374" i="3" s="1"/>
  <c r="H374" i="3" s="1"/>
  <c r="X406" i="3"/>
  <c r="J406" i="3" s="1"/>
  <c r="H406" i="3" s="1"/>
  <c r="X438" i="3"/>
  <c r="J438" i="3" s="1"/>
  <c r="H438" i="3" s="1"/>
  <c r="X470" i="3"/>
  <c r="X502" i="3"/>
  <c r="J502" i="3" s="1"/>
  <c r="H502" i="3" s="1"/>
  <c r="X534" i="3"/>
  <c r="J534" i="3" s="1"/>
  <c r="H534" i="3" s="1"/>
  <c r="X566" i="3"/>
  <c r="J566" i="3" s="1"/>
  <c r="H566" i="3" s="1"/>
  <c r="X598" i="3"/>
  <c r="J598" i="3" s="1"/>
  <c r="H598" i="3" s="1"/>
  <c r="X630" i="3"/>
  <c r="J630" i="3" s="1"/>
  <c r="H630" i="3" s="1"/>
  <c r="X662" i="3"/>
  <c r="J662" i="3" s="1"/>
  <c r="H662" i="3" s="1"/>
  <c r="X846" i="3"/>
  <c r="J846" i="3" s="1"/>
  <c r="H846" i="3" s="1"/>
  <c r="X57" i="3"/>
  <c r="X97" i="3"/>
  <c r="J97" i="3" s="1"/>
  <c r="H97" i="3" s="1"/>
  <c r="X129" i="3"/>
  <c r="J129" i="3" s="1"/>
  <c r="H129" i="3" s="1"/>
  <c r="X161" i="3"/>
  <c r="J161" i="3" s="1"/>
  <c r="H161" i="3" s="1"/>
  <c r="X193" i="3"/>
  <c r="J193" i="3" s="1"/>
  <c r="H193" i="3" s="1"/>
  <c r="X225" i="3"/>
  <c r="J225" i="3" s="1"/>
  <c r="H225" i="3" s="1"/>
  <c r="X257" i="3"/>
  <c r="J257" i="3" s="1"/>
  <c r="H257" i="3" s="1"/>
  <c r="X289" i="3"/>
  <c r="J289" i="3" s="1"/>
  <c r="H289" i="3" s="1"/>
  <c r="X321" i="3"/>
  <c r="X353" i="3"/>
  <c r="J353" i="3" s="1"/>
  <c r="H353" i="3" s="1"/>
  <c r="X385" i="3"/>
  <c r="J385" i="3" s="1"/>
  <c r="H385" i="3" s="1"/>
  <c r="X417" i="3"/>
  <c r="J417" i="3" s="1"/>
  <c r="H417" i="3" s="1"/>
  <c r="X449" i="3"/>
  <c r="J449" i="3" s="1"/>
  <c r="H449" i="3" s="1"/>
  <c r="X434" i="3"/>
  <c r="J434" i="3" s="1"/>
  <c r="H434" i="3" s="1"/>
  <c r="X626" i="3"/>
  <c r="J626" i="3" s="1"/>
  <c r="H626" i="3" s="1"/>
  <c r="X786" i="3"/>
  <c r="J786" i="3" s="1"/>
  <c r="H786" i="3" s="1"/>
  <c r="X994" i="3"/>
  <c r="J994" i="3" s="1"/>
  <c r="H994" i="3" s="1"/>
  <c r="X115" i="3"/>
  <c r="J115" i="3" s="1"/>
  <c r="H115" i="3" s="1"/>
  <c r="X275" i="3"/>
  <c r="J275" i="3" s="1"/>
  <c r="H275" i="3" s="1"/>
  <c r="X435" i="3"/>
  <c r="J435" i="3" s="1"/>
  <c r="H435" i="3" s="1"/>
  <c r="X643" i="3"/>
  <c r="J643" i="3" s="1"/>
  <c r="H643" i="3" s="1"/>
  <c r="X402" i="3"/>
  <c r="J402" i="3" s="1"/>
  <c r="H402" i="3" s="1"/>
  <c r="X562" i="3"/>
  <c r="J562" i="3" s="1"/>
  <c r="H562" i="3" s="1"/>
  <c r="X754" i="3"/>
  <c r="J754" i="3" s="1"/>
  <c r="H754" i="3" s="1"/>
  <c r="X922" i="3"/>
  <c r="J922" i="3" s="1"/>
  <c r="H922" i="3" s="1"/>
  <c r="X83" i="3"/>
  <c r="X243" i="3"/>
  <c r="J243" i="3" s="1"/>
  <c r="H243" i="3" s="1"/>
  <c r="X403" i="3"/>
  <c r="J403" i="3" s="1"/>
  <c r="H403" i="3" s="1"/>
  <c r="X611" i="3"/>
  <c r="J611" i="3" s="1"/>
  <c r="H611" i="3" s="1"/>
  <c r="X530" i="3"/>
  <c r="J530" i="3" s="1"/>
  <c r="H530" i="3" s="1"/>
  <c r="X722" i="3"/>
  <c r="J722" i="3" s="1"/>
  <c r="H722" i="3" s="1"/>
  <c r="X890" i="3"/>
  <c r="J890" i="3" s="1"/>
  <c r="H890" i="3" s="1"/>
  <c r="X147" i="3"/>
  <c r="X307" i="3"/>
  <c r="J307" i="3" s="1"/>
  <c r="H307" i="3" s="1"/>
  <c r="X475" i="3"/>
  <c r="J475" i="3" s="1"/>
  <c r="H475" i="3" s="1"/>
  <c r="X579" i="3"/>
  <c r="J579" i="3" s="1"/>
  <c r="H579" i="3" s="1"/>
  <c r="X229" i="3"/>
  <c r="J229" i="3" s="1"/>
  <c r="H229" i="3" s="1"/>
  <c r="X779" i="3"/>
  <c r="J779" i="3" s="1"/>
  <c r="H779" i="3" s="1"/>
  <c r="X907" i="3"/>
  <c r="J907" i="3" s="1"/>
  <c r="H907" i="3" s="1"/>
  <c r="X749" i="3"/>
  <c r="J749" i="3" s="1"/>
  <c r="H749" i="3" s="1"/>
  <c r="X877" i="3"/>
  <c r="X965" i="3"/>
  <c r="J965" i="3" s="1"/>
  <c r="H965" i="3" s="1"/>
  <c r="X685" i="3"/>
  <c r="J685" i="3" s="1"/>
  <c r="H685" i="3" s="1"/>
  <c r="X327" i="3"/>
  <c r="J327" i="3" s="1"/>
  <c r="H327" i="3" s="1"/>
  <c r="X707" i="3"/>
  <c r="J707" i="3" s="1"/>
  <c r="H707" i="3" s="1"/>
  <c r="X835" i="3"/>
  <c r="J835" i="3" s="1"/>
  <c r="H835" i="3" s="1"/>
  <c r="X971" i="3"/>
  <c r="J971" i="3" s="1"/>
  <c r="H971" i="3" s="1"/>
  <c r="X549" i="3"/>
  <c r="J549" i="3" s="1"/>
  <c r="H549" i="3" s="1"/>
  <c r="X551" i="3"/>
  <c r="J551" i="3" s="1"/>
  <c r="H551" i="3" s="1"/>
  <c r="X848" i="3"/>
  <c r="J848" i="3" s="1"/>
  <c r="H848" i="3" s="1"/>
  <c r="X777" i="3"/>
  <c r="X463" i="3"/>
  <c r="J463" i="3" s="1"/>
  <c r="H463" i="3" s="1"/>
  <c r="X969" i="3"/>
  <c r="J969" i="3" s="1"/>
  <c r="H969" i="3" s="1"/>
  <c r="X498" i="3"/>
  <c r="J498" i="3" s="1"/>
  <c r="H498" i="3" s="1"/>
  <c r="X658" i="3"/>
  <c r="J658" i="3" s="1"/>
  <c r="H658" i="3" s="1"/>
  <c r="X858" i="3"/>
  <c r="J858" i="3" s="1"/>
  <c r="H858" i="3" s="1"/>
  <c r="X211" i="3"/>
  <c r="X371" i="3"/>
  <c r="X539" i="3"/>
  <c r="J539" i="3" s="1"/>
  <c r="H539" i="3" s="1"/>
  <c r="X33" i="3"/>
  <c r="J33" i="3" s="1"/>
  <c r="H33" i="3" s="1"/>
  <c r="X357" i="3"/>
  <c r="X1013" i="3"/>
  <c r="J1013" i="3" s="1"/>
  <c r="H1013" i="3" s="1"/>
  <c r="X709" i="3"/>
  <c r="J709" i="3" s="1"/>
  <c r="H709" i="3" s="1"/>
  <c r="X837" i="3"/>
  <c r="J837" i="3" s="1"/>
  <c r="H837" i="3" s="1"/>
  <c r="X215" i="3"/>
  <c r="X808" i="3"/>
  <c r="J808" i="3" s="1"/>
  <c r="H808" i="3" s="1"/>
  <c r="X936" i="3"/>
  <c r="J936" i="3" s="1"/>
  <c r="H936" i="3" s="1"/>
  <c r="X407" i="3"/>
  <c r="J407" i="3" s="1"/>
  <c r="H407" i="3" s="1"/>
  <c r="X929" i="3"/>
  <c r="J929" i="3" s="1"/>
  <c r="H929" i="3" s="1"/>
  <c r="X729" i="3"/>
  <c r="J729" i="3" s="1"/>
  <c r="H729" i="3" s="1"/>
  <c r="X231" i="3"/>
  <c r="J231" i="3" s="1"/>
  <c r="H231" i="3" s="1"/>
  <c r="X864" i="3"/>
  <c r="J864" i="3" s="1"/>
  <c r="H864" i="3" s="1"/>
  <c r="X399" i="3"/>
  <c r="X985" i="3"/>
  <c r="J985" i="3" s="1"/>
  <c r="H985" i="3" s="1"/>
  <c r="X303" i="3"/>
  <c r="J303" i="3" s="1"/>
  <c r="H303" i="3" s="1"/>
  <c r="X841" i="3"/>
  <c r="J841" i="3" s="1"/>
  <c r="H841" i="3" s="1"/>
  <c r="X481" i="3"/>
  <c r="J481" i="3" s="1"/>
  <c r="H481" i="3" s="1"/>
  <c r="X513" i="3"/>
  <c r="J513" i="3" s="1"/>
  <c r="H513" i="3" s="1"/>
  <c r="X545" i="3"/>
  <c r="J545" i="3" s="1"/>
  <c r="H545" i="3" s="1"/>
  <c r="X577" i="3"/>
  <c r="J577" i="3" s="1"/>
  <c r="H577" i="3" s="1"/>
  <c r="X609" i="3"/>
  <c r="J609" i="3" s="1"/>
  <c r="H609" i="3" s="1"/>
  <c r="X641" i="3"/>
  <c r="J641" i="3" s="1"/>
  <c r="H641" i="3" s="1"/>
  <c r="X673" i="3"/>
  <c r="J673" i="3" s="1"/>
  <c r="H673" i="3" s="1"/>
  <c r="X37" i="3"/>
  <c r="J37" i="3" s="1"/>
  <c r="H37" i="3" s="1"/>
  <c r="X826" i="3"/>
  <c r="J826" i="3" s="1"/>
  <c r="H826" i="3" s="1"/>
  <c r="X165" i="3"/>
  <c r="J165" i="3" s="1"/>
  <c r="H165" i="3" s="1"/>
  <c r="X763" i="3"/>
  <c r="J763" i="3" s="1"/>
  <c r="H763" i="3" s="1"/>
  <c r="X891" i="3"/>
  <c r="J891" i="3" s="1"/>
  <c r="H891" i="3" s="1"/>
  <c r="X733" i="3"/>
  <c r="J733" i="3" s="1"/>
  <c r="H733" i="3" s="1"/>
  <c r="X861" i="3"/>
  <c r="J861" i="3" s="1"/>
  <c r="H861" i="3" s="1"/>
  <c r="X581" i="3"/>
  <c r="J581" i="3" s="1"/>
  <c r="H581" i="3" s="1"/>
  <c r="X485" i="3"/>
  <c r="J485" i="3" s="1"/>
  <c r="H485" i="3" s="1"/>
  <c r="X263" i="3"/>
  <c r="J263" i="3" s="1"/>
  <c r="H263" i="3" s="1"/>
  <c r="X819" i="3"/>
  <c r="J819" i="3" s="1"/>
  <c r="H819" i="3" s="1"/>
  <c r="X949" i="3"/>
  <c r="J949" i="3" s="1"/>
  <c r="H949" i="3" s="1"/>
  <c r="X493" i="3"/>
  <c r="J493" i="3" s="1"/>
  <c r="H493" i="3" s="1"/>
  <c r="X789" i="3"/>
  <c r="X917" i="3"/>
  <c r="J917" i="3" s="1"/>
  <c r="H917" i="3" s="1"/>
  <c r="X23" i="3"/>
  <c r="J23" i="3" s="1"/>
  <c r="H23" i="3" s="1"/>
  <c r="X495" i="3"/>
  <c r="J495" i="3" s="1"/>
  <c r="H495" i="3" s="1"/>
  <c r="X760" i="3"/>
  <c r="X888" i="3"/>
  <c r="J888" i="3" s="1"/>
  <c r="H888" i="3" s="1"/>
  <c r="X758" i="3"/>
  <c r="X990" i="3"/>
  <c r="J990" i="3" s="1"/>
  <c r="H990" i="3" s="1"/>
  <c r="X805" i="3"/>
  <c r="J805" i="3" s="1"/>
  <c r="H805" i="3" s="1"/>
  <c r="X933" i="3"/>
  <c r="J933" i="3" s="1"/>
  <c r="H933" i="3" s="1"/>
  <c r="X776" i="3"/>
  <c r="J776" i="3" s="1"/>
  <c r="H776" i="3" s="1"/>
  <c r="X904" i="3"/>
  <c r="J904" i="3" s="1"/>
  <c r="H904" i="3" s="1"/>
  <c r="X567" i="3"/>
  <c r="J567" i="3" s="1"/>
  <c r="H567" i="3" s="1"/>
  <c r="X961" i="3"/>
  <c r="J961" i="3" s="1"/>
  <c r="H961" i="3" s="1"/>
  <c r="X785" i="3"/>
  <c r="J785" i="3" s="1"/>
  <c r="H785" i="3" s="1"/>
  <c r="X503" i="3"/>
  <c r="J503" i="3" s="1"/>
  <c r="H503" i="3" s="1"/>
  <c r="X655" i="3"/>
  <c r="J655" i="3" s="1"/>
  <c r="H655" i="3" s="1"/>
  <c r="X721" i="3"/>
  <c r="J721" i="3" s="1"/>
  <c r="H721" i="3" s="1"/>
  <c r="X293" i="3"/>
  <c r="J293" i="3" s="1"/>
  <c r="H293" i="3" s="1"/>
  <c r="X461" i="3"/>
  <c r="J461" i="3" s="1"/>
  <c r="H461" i="3" s="1"/>
  <c r="X365" i="3"/>
  <c r="J365" i="3" s="1"/>
  <c r="H365" i="3" s="1"/>
  <c r="X765" i="3"/>
  <c r="J765" i="3" s="1"/>
  <c r="H765" i="3" s="1"/>
  <c r="X893" i="3"/>
  <c r="J893" i="3" s="1"/>
  <c r="H893" i="3" s="1"/>
  <c r="X69" i="3"/>
  <c r="J69" i="3" s="1"/>
  <c r="H69" i="3" s="1"/>
  <c r="X947" i="3"/>
  <c r="J947" i="3" s="1"/>
  <c r="H947" i="3" s="1"/>
  <c r="X993" i="3"/>
  <c r="J993" i="3" s="1"/>
  <c r="H993" i="3" s="1"/>
  <c r="X693" i="3"/>
  <c r="J693" i="3" s="1"/>
  <c r="H693" i="3" s="1"/>
  <c r="X821" i="3"/>
  <c r="J821" i="3" s="1"/>
  <c r="H821" i="3" s="1"/>
  <c r="X151" i="3"/>
  <c r="X792" i="3"/>
  <c r="J792" i="3" s="1"/>
  <c r="H792" i="3" s="1"/>
  <c r="X926" i="3"/>
  <c r="J926" i="3" s="1"/>
  <c r="H926" i="3" s="1"/>
  <c r="X686" i="3"/>
  <c r="J686" i="3" s="1"/>
  <c r="H686" i="3" s="1"/>
  <c r="X726" i="3"/>
  <c r="J726" i="3" s="1"/>
  <c r="H726" i="3" s="1"/>
  <c r="X806" i="3"/>
  <c r="J806" i="3" s="1"/>
  <c r="H806" i="3" s="1"/>
  <c r="X894" i="3"/>
  <c r="J894" i="3" s="1"/>
  <c r="H894" i="3" s="1"/>
  <c r="X966" i="3"/>
  <c r="J966" i="3" s="1"/>
  <c r="H966" i="3" s="1"/>
  <c r="X813" i="3"/>
  <c r="J813" i="3" s="1"/>
  <c r="H813" i="3" s="1"/>
  <c r="X941" i="3"/>
  <c r="J941" i="3" s="1"/>
  <c r="H941" i="3" s="1"/>
  <c r="X29" i="3"/>
  <c r="J29" i="3" s="1"/>
  <c r="H29" i="3" s="1"/>
  <c r="X77" i="3"/>
  <c r="J77" i="3" s="1"/>
  <c r="H77" i="3" s="1"/>
  <c r="X117" i="3"/>
  <c r="J117" i="3" s="1"/>
  <c r="H117" i="3" s="1"/>
  <c r="X157" i="3"/>
  <c r="J157" i="3" s="1"/>
  <c r="H157" i="3" s="1"/>
  <c r="X205" i="3"/>
  <c r="J205" i="3" s="1"/>
  <c r="H205" i="3" s="1"/>
  <c r="X245" i="3"/>
  <c r="J245" i="3" s="1"/>
  <c r="H245" i="3" s="1"/>
  <c r="X285" i="3"/>
  <c r="J285" i="3" s="1"/>
  <c r="H285" i="3" s="1"/>
  <c r="X333" i="3"/>
  <c r="J333" i="3" s="1"/>
  <c r="H333" i="3" s="1"/>
  <c r="X381" i="3"/>
  <c r="J381" i="3" s="1"/>
  <c r="H381" i="3" s="1"/>
  <c r="X445" i="3"/>
  <c r="J445" i="3" s="1"/>
  <c r="H445" i="3" s="1"/>
  <c r="X509" i="3"/>
  <c r="J509" i="3" s="1"/>
  <c r="H509" i="3" s="1"/>
  <c r="X637" i="3"/>
  <c r="J637" i="3" s="1"/>
  <c r="H637" i="3" s="1"/>
  <c r="X31" i="3"/>
  <c r="J31" i="3" s="1"/>
  <c r="H31" i="3" s="1"/>
  <c r="X159" i="3"/>
  <c r="J159" i="3" s="1"/>
  <c r="H159" i="3" s="1"/>
  <c r="X287" i="3"/>
  <c r="J287" i="3" s="1"/>
  <c r="H287" i="3" s="1"/>
  <c r="X415" i="3"/>
  <c r="J415" i="3" s="1"/>
  <c r="H415" i="3" s="1"/>
  <c r="X543" i="3"/>
  <c r="J543" i="3" s="1"/>
  <c r="H543" i="3" s="1"/>
  <c r="X671" i="3"/>
  <c r="J671" i="3" s="1"/>
  <c r="H671" i="3" s="1"/>
  <c r="X711" i="3"/>
  <c r="J711" i="3" s="1"/>
  <c r="H711" i="3" s="1"/>
  <c r="X743" i="3"/>
  <c r="J743" i="3" s="1"/>
  <c r="H743" i="3" s="1"/>
  <c r="X775" i="3"/>
  <c r="J775" i="3" s="1"/>
  <c r="H775" i="3" s="1"/>
  <c r="X807" i="3"/>
  <c r="J807" i="3" s="1"/>
  <c r="H807" i="3" s="1"/>
  <c r="X839" i="3"/>
  <c r="J839" i="3" s="1"/>
  <c r="H839" i="3" s="1"/>
  <c r="X871" i="3"/>
  <c r="J871" i="3" s="1"/>
  <c r="H871" i="3" s="1"/>
  <c r="X903" i="3"/>
  <c r="J903" i="3" s="1"/>
  <c r="H903" i="3" s="1"/>
  <c r="X935" i="3"/>
  <c r="J935" i="3" s="1"/>
  <c r="H935" i="3" s="1"/>
  <c r="X967" i="3"/>
  <c r="X999" i="3"/>
  <c r="J999" i="3" s="1"/>
  <c r="H999" i="3" s="1"/>
  <c r="X16" i="3"/>
  <c r="J16" i="3" s="1"/>
  <c r="H16" i="3" s="1"/>
  <c r="X48" i="3"/>
  <c r="J48" i="3" s="1"/>
  <c r="H48" i="3" s="1"/>
  <c r="X80" i="3"/>
  <c r="J80" i="3" s="1"/>
  <c r="H80" i="3" s="1"/>
  <c r="X112" i="3"/>
  <c r="J112" i="3" s="1"/>
  <c r="H112" i="3" s="1"/>
  <c r="X144" i="3"/>
  <c r="J144" i="3" s="1"/>
  <c r="H144" i="3" s="1"/>
  <c r="X176" i="3"/>
  <c r="J176" i="3" s="1"/>
  <c r="H176" i="3" s="1"/>
  <c r="X208" i="3"/>
  <c r="J208" i="3" s="1"/>
  <c r="H208" i="3" s="1"/>
  <c r="X240" i="3"/>
  <c r="J240" i="3" s="1"/>
  <c r="H240" i="3" s="1"/>
  <c r="X272" i="3"/>
  <c r="J272" i="3" s="1"/>
  <c r="H272" i="3" s="1"/>
  <c r="X304" i="3"/>
  <c r="J304" i="3" s="1"/>
  <c r="H304" i="3" s="1"/>
  <c r="X336" i="3"/>
  <c r="J336" i="3" s="1"/>
  <c r="H336" i="3" s="1"/>
  <c r="X368" i="3"/>
  <c r="J368" i="3" s="1"/>
  <c r="H368" i="3" s="1"/>
  <c r="X400" i="3"/>
  <c r="J400" i="3" s="1"/>
  <c r="H400" i="3" s="1"/>
  <c r="X432" i="3"/>
  <c r="J432" i="3" s="1"/>
  <c r="H432" i="3" s="1"/>
  <c r="X838" i="3"/>
  <c r="J838" i="3" s="1"/>
  <c r="H838" i="3" s="1"/>
  <c r="X247" i="3"/>
  <c r="J247" i="3" s="1"/>
  <c r="H247" i="3" s="1"/>
  <c r="X464" i="3"/>
  <c r="J464" i="3" s="1"/>
  <c r="H464" i="3" s="1"/>
  <c r="X496" i="3"/>
  <c r="J496" i="3" s="1"/>
  <c r="H496" i="3" s="1"/>
  <c r="X528" i="3"/>
  <c r="J528" i="3" s="1"/>
  <c r="H528" i="3" s="1"/>
  <c r="X560" i="3"/>
  <c r="J560" i="3" s="1"/>
  <c r="H560" i="3" s="1"/>
  <c r="X592" i="3"/>
  <c r="J592" i="3" s="1"/>
  <c r="H592" i="3" s="1"/>
  <c r="X624" i="3"/>
  <c r="J624" i="3" s="1"/>
  <c r="H624" i="3" s="1"/>
  <c r="X656" i="3"/>
  <c r="J656" i="3" s="1"/>
  <c r="H656" i="3" s="1"/>
  <c r="X688" i="3"/>
  <c r="J688" i="3" s="1"/>
  <c r="H688" i="3" s="1"/>
  <c r="X968" i="3"/>
  <c r="J968" i="3" s="1"/>
  <c r="H968" i="3" s="1"/>
  <c r="X1000" i="3"/>
  <c r="J1000" i="3" s="1"/>
  <c r="H1000" i="3" s="1"/>
  <c r="X17" i="3"/>
  <c r="J17" i="3" s="1"/>
  <c r="H17" i="3" s="1"/>
  <c r="X65" i="3"/>
  <c r="J65" i="3" s="1"/>
  <c r="H65" i="3" s="1"/>
  <c r="X105" i="3"/>
  <c r="J105" i="3" s="1"/>
  <c r="H105" i="3" s="1"/>
  <c r="X137" i="3"/>
  <c r="J137" i="3" s="1"/>
  <c r="H137" i="3" s="1"/>
  <c r="X169" i="3"/>
  <c r="J169" i="3" s="1"/>
  <c r="H169" i="3" s="1"/>
  <c r="X201" i="3"/>
  <c r="J201" i="3" s="1"/>
  <c r="H201" i="3" s="1"/>
  <c r="X233" i="3"/>
  <c r="J233" i="3" s="1"/>
  <c r="H233" i="3" s="1"/>
  <c r="X265" i="3"/>
  <c r="J265" i="3" s="1"/>
  <c r="H265" i="3" s="1"/>
  <c r="X297" i="3"/>
  <c r="J297" i="3" s="1"/>
  <c r="H297" i="3" s="1"/>
  <c r="X329" i="3"/>
  <c r="J329" i="3" s="1"/>
  <c r="H329" i="3" s="1"/>
  <c r="X361" i="3"/>
  <c r="J361" i="3" s="1"/>
  <c r="H361" i="3" s="1"/>
  <c r="X393" i="3"/>
  <c r="J393" i="3" s="1"/>
  <c r="H393" i="3" s="1"/>
  <c r="X425" i="3"/>
  <c r="X457" i="3"/>
  <c r="J457" i="3" s="1"/>
  <c r="H457" i="3" s="1"/>
  <c r="X489" i="3"/>
  <c r="J489" i="3" s="1"/>
  <c r="H489" i="3" s="1"/>
  <c r="X521" i="3"/>
  <c r="J521" i="3" s="1"/>
  <c r="H521" i="3" s="1"/>
  <c r="X553" i="3"/>
  <c r="J553" i="3" s="1"/>
  <c r="H553" i="3" s="1"/>
  <c r="X585" i="3"/>
  <c r="J585" i="3" s="1"/>
  <c r="H585" i="3" s="1"/>
  <c r="X617" i="3"/>
  <c r="J617" i="3" s="1"/>
  <c r="H617" i="3" s="1"/>
  <c r="X649" i="3"/>
  <c r="J649" i="3" s="1"/>
  <c r="H649" i="3" s="1"/>
  <c r="X681" i="3"/>
  <c r="J681" i="3" s="1"/>
  <c r="H681" i="3" s="1"/>
  <c r="X801" i="3"/>
  <c r="J801" i="3" s="1"/>
  <c r="H801" i="3" s="1"/>
  <c r="X439" i="3"/>
  <c r="J439" i="3" s="1"/>
  <c r="H439" i="3" s="1"/>
  <c r="X945" i="3"/>
  <c r="J945" i="3" s="1"/>
  <c r="H945" i="3" s="1"/>
  <c r="X736" i="3"/>
  <c r="J736" i="3" s="1"/>
  <c r="H736" i="3" s="1"/>
  <c r="X367" i="3"/>
  <c r="J367" i="3" s="1"/>
  <c r="H367" i="3" s="1"/>
  <c r="X912" i="3"/>
  <c r="J912" i="3" s="1"/>
  <c r="H912" i="3" s="1"/>
  <c r="X391" i="3"/>
  <c r="J391" i="3" s="1"/>
  <c r="H391" i="3" s="1"/>
  <c r="X921" i="3"/>
  <c r="X167" i="3"/>
  <c r="J167" i="3" s="1"/>
  <c r="H167" i="3" s="1"/>
  <c r="X295" i="3"/>
  <c r="J295" i="3" s="1"/>
  <c r="H295" i="3" s="1"/>
  <c r="X1001" i="3"/>
  <c r="J1001" i="3" s="1"/>
  <c r="H1001" i="3" s="1"/>
  <c r="X920" i="3"/>
  <c r="J920" i="3" s="1"/>
  <c r="H920" i="3" s="1"/>
  <c r="X663" i="3"/>
  <c r="J663" i="3" s="1"/>
  <c r="H663" i="3" s="1"/>
  <c r="X591" i="3"/>
  <c r="J591" i="3" s="1"/>
  <c r="H591" i="3" s="1"/>
  <c r="X119" i="3"/>
  <c r="J119" i="3" s="1"/>
  <c r="H119" i="3" s="1"/>
  <c r="X47" i="3"/>
  <c r="J47" i="3" s="1"/>
  <c r="H47" i="3" s="1"/>
  <c r="X800" i="3"/>
  <c r="J800" i="3" s="1"/>
  <c r="H800" i="3" s="1"/>
  <c r="X849" i="3"/>
  <c r="J849" i="3" s="1"/>
  <c r="H849" i="3" s="1"/>
  <c r="X745" i="3"/>
  <c r="J745" i="3" s="1"/>
  <c r="H745" i="3" s="1"/>
  <c r="X854" i="3"/>
  <c r="J854" i="3" s="1"/>
  <c r="H854" i="3" s="1"/>
  <c r="X930" i="3"/>
  <c r="J930" i="3" s="1"/>
  <c r="H930" i="3" s="1"/>
  <c r="X66" i="3"/>
  <c r="J66" i="3" s="1"/>
  <c r="H66" i="3" s="1"/>
  <c r="X162" i="3"/>
  <c r="J162" i="3" s="1"/>
  <c r="H162" i="3" s="1"/>
  <c r="X258" i="3"/>
  <c r="J258" i="3" s="1"/>
  <c r="H258" i="3" s="1"/>
  <c r="X354" i="3"/>
  <c r="J354" i="3" s="1"/>
  <c r="H354" i="3" s="1"/>
  <c r="X450" i="3"/>
  <c r="J450" i="3" s="1"/>
  <c r="H450" i="3" s="1"/>
  <c r="X514" i="3"/>
  <c r="J514" i="3" s="1"/>
  <c r="H514" i="3" s="1"/>
  <c r="X610" i="3"/>
  <c r="J610" i="3" s="1"/>
  <c r="H610" i="3" s="1"/>
  <c r="X706" i="3"/>
  <c r="J706" i="3" s="1"/>
  <c r="H706" i="3" s="1"/>
  <c r="X802" i="3"/>
  <c r="J802" i="3" s="1"/>
  <c r="H802" i="3" s="1"/>
  <c r="X874" i="3"/>
  <c r="J874" i="3" s="1"/>
  <c r="H874" i="3" s="1"/>
  <c r="X978" i="3"/>
  <c r="J978" i="3" s="1"/>
  <c r="H978" i="3" s="1"/>
  <c r="X1010" i="3"/>
  <c r="J1010" i="3" s="1"/>
  <c r="H1010" i="3" s="1"/>
  <c r="X27" i="3"/>
  <c r="J27" i="3" s="1"/>
  <c r="H27" i="3" s="1"/>
  <c r="X131" i="3"/>
  <c r="J131" i="3" s="1"/>
  <c r="H131" i="3" s="1"/>
  <c r="X227" i="3"/>
  <c r="J227" i="3" s="1"/>
  <c r="H227" i="3" s="1"/>
  <c r="X323" i="3"/>
  <c r="J323" i="3" s="1"/>
  <c r="H323" i="3" s="1"/>
  <c r="X419" i="3"/>
  <c r="J419" i="3" s="1"/>
  <c r="H419" i="3" s="1"/>
  <c r="X523" i="3"/>
  <c r="J523" i="3" s="1"/>
  <c r="H523" i="3" s="1"/>
  <c r="X659" i="3"/>
  <c r="J659" i="3" s="1"/>
  <c r="H659" i="3" s="1"/>
  <c r="X53" i="3"/>
  <c r="J53" i="3" s="1"/>
  <c r="H53" i="3" s="1"/>
  <c r="X181" i="3"/>
  <c r="J181" i="3" s="1"/>
  <c r="H181" i="3" s="1"/>
  <c r="X309" i="3"/>
  <c r="J309" i="3" s="1"/>
  <c r="H309" i="3" s="1"/>
  <c r="X477" i="3"/>
  <c r="J477" i="3" s="1"/>
  <c r="H477" i="3" s="1"/>
  <c r="X605" i="3"/>
  <c r="J605" i="3" s="1"/>
  <c r="H605" i="3" s="1"/>
  <c r="X223" i="3"/>
  <c r="J223" i="3" s="1"/>
  <c r="H223" i="3" s="1"/>
  <c r="X695" i="3"/>
  <c r="J695" i="3" s="1"/>
  <c r="H695" i="3" s="1"/>
  <c r="X791" i="3"/>
  <c r="J791" i="3" s="1"/>
  <c r="H791" i="3" s="1"/>
  <c r="X887" i="3"/>
  <c r="J887" i="3" s="1"/>
  <c r="H887" i="3" s="1"/>
  <c r="X983" i="3"/>
  <c r="J983" i="3" s="1"/>
  <c r="H983" i="3" s="1"/>
  <c r="X96" i="3"/>
  <c r="J96" i="3" s="1"/>
  <c r="H96" i="3" s="1"/>
  <c r="X192" i="3"/>
  <c r="J192" i="3" s="1"/>
  <c r="H192" i="3" s="1"/>
  <c r="X288" i="3"/>
  <c r="J288" i="3" s="1"/>
  <c r="H288" i="3" s="1"/>
  <c r="X320" i="3"/>
  <c r="J320" i="3" s="1"/>
  <c r="H320" i="3" s="1"/>
  <c r="X384" i="3"/>
  <c r="J384" i="3" s="1"/>
  <c r="H384" i="3" s="1"/>
  <c r="X480" i="3"/>
  <c r="J480" i="3" s="1"/>
  <c r="H480" i="3" s="1"/>
  <c r="X544" i="3"/>
  <c r="J544" i="3" s="1"/>
  <c r="H544" i="3" s="1"/>
  <c r="X608" i="3"/>
  <c r="J608" i="3" s="1"/>
  <c r="H608" i="3" s="1"/>
  <c r="X672" i="3"/>
  <c r="J672" i="3" s="1"/>
  <c r="H672" i="3" s="1"/>
  <c r="X984" i="3"/>
  <c r="J984" i="3" s="1"/>
  <c r="H984" i="3" s="1"/>
  <c r="X87" i="3"/>
  <c r="J87" i="3" s="1"/>
  <c r="H87" i="3" s="1"/>
  <c r="X519" i="3"/>
  <c r="J519" i="3" s="1"/>
  <c r="H519" i="3" s="1"/>
  <c r="X862" i="3"/>
  <c r="J862" i="3" s="1"/>
  <c r="H862" i="3" s="1"/>
  <c r="X43" i="3"/>
  <c r="J43" i="3" s="1"/>
  <c r="H43" i="3" s="1"/>
  <c r="X28" i="3"/>
  <c r="J28" i="3" s="1"/>
  <c r="H28" i="3" s="1"/>
  <c r="X132" i="3"/>
  <c r="J132" i="3" s="1"/>
  <c r="H132" i="3" s="1"/>
  <c r="X260" i="3"/>
  <c r="J260" i="3" s="1"/>
  <c r="H260" i="3" s="1"/>
  <c r="X388" i="3"/>
  <c r="J388" i="3" s="1"/>
  <c r="H388" i="3" s="1"/>
  <c r="X548" i="3"/>
  <c r="J548" i="3" s="1"/>
  <c r="H548" i="3" s="1"/>
  <c r="X676" i="3"/>
  <c r="J676" i="3" s="1"/>
  <c r="H676" i="3" s="1"/>
  <c r="X804" i="3"/>
  <c r="J804" i="3" s="1"/>
  <c r="H804" i="3" s="1"/>
  <c r="X932" i="3"/>
  <c r="J932" i="3" s="1"/>
  <c r="H932" i="3" s="1"/>
  <c r="X166" i="3"/>
  <c r="J166" i="3" s="1"/>
  <c r="H166" i="3" s="1"/>
  <c r="X262" i="3"/>
  <c r="J262" i="3" s="1"/>
  <c r="H262" i="3" s="1"/>
  <c r="X422" i="3"/>
  <c r="J422" i="3" s="1"/>
  <c r="H422" i="3" s="1"/>
  <c r="X582" i="3"/>
  <c r="J582" i="3" s="1"/>
  <c r="H582" i="3" s="1"/>
  <c r="X910" i="3"/>
  <c r="J910" i="3" s="1"/>
  <c r="H910" i="3" s="1"/>
  <c r="X973" i="3"/>
  <c r="J973" i="3" s="1"/>
  <c r="H973" i="3" s="1"/>
  <c r="X25" i="3"/>
  <c r="J25" i="3" s="1"/>
  <c r="H25" i="3" s="1"/>
  <c r="X145" i="3"/>
  <c r="J145" i="3" s="1"/>
  <c r="H145" i="3" s="1"/>
  <c r="X241" i="3"/>
  <c r="J241" i="3" s="1"/>
  <c r="H241" i="3" s="1"/>
  <c r="X369" i="3"/>
  <c r="J369" i="3" s="1"/>
  <c r="H369" i="3" s="1"/>
  <c r="X497" i="3"/>
  <c r="J497" i="3" s="1"/>
  <c r="H497" i="3" s="1"/>
  <c r="X593" i="3"/>
  <c r="J593" i="3" s="1"/>
  <c r="H593" i="3" s="1"/>
  <c r="X657" i="3"/>
  <c r="J657" i="3" s="1"/>
  <c r="H657" i="3" s="1"/>
  <c r="X790" i="3"/>
  <c r="J790" i="3" s="1"/>
  <c r="H790" i="3" s="1"/>
  <c r="X74" i="3"/>
  <c r="J74" i="3" s="1"/>
  <c r="H74" i="3" s="1"/>
  <c r="X170" i="3"/>
  <c r="J170" i="3" s="1"/>
  <c r="H170" i="3" s="1"/>
  <c r="X266" i="3"/>
  <c r="J266" i="3" s="1"/>
  <c r="H266" i="3" s="1"/>
  <c r="X362" i="3"/>
  <c r="J362" i="3" s="1"/>
  <c r="H362" i="3" s="1"/>
  <c r="X458" i="3"/>
  <c r="J458" i="3" s="1"/>
  <c r="H458" i="3" s="1"/>
  <c r="X554" i="3"/>
  <c r="J554" i="3" s="1"/>
  <c r="H554" i="3" s="1"/>
  <c r="X650" i="3"/>
  <c r="J650" i="3" s="1"/>
  <c r="H650" i="3" s="1"/>
  <c r="X714" i="3"/>
  <c r="J714" i="3" s="1"/>
  <c r="H714" i="3" s="1"/>
  <c r="X810" i="3"/>
  <c r="J810" i="3" s="1"/>
  <c r="H810" i="3" s="1"/>
  <c r="X882" i="3"/>
  <c r="J882" i="3" s="1"/>
  <c r="H882" i="3" s="1"/>
  <c r="X517" i="3"/>
  <c r="J517" i="3" s="1"/>
  <c r="H517" i="3" s="1"/>
  <c r="X35" i="3"/>
  <c r="J35" i="3" s="1"/>
  <c r="H35" i="3" s="1"/>
  <c r="X139" i="3"/>
  <c r="J139" i="3" s="1"/>
  <c r="H139" i="3" s="1"/>
  <c r="X235" i="3"/>
  <c r="J235" i="3" s="1"/>
  <c r="H235" i="3" s="1"/>
  <c r="X331" i="3"/>
  <c r="J331" i="3" s="1"/>
  <c r="H331" i="3" s="1"/>
  <c r="X427" i="3"/>
  <c r="J427" i="3" s="1"/>
  <c r="H427" i="3" s="1"/>
  <c r="X563" i="3"/>
  <c r="J563" i="3" s="1"/>
  <c r="H563" i="3" s="1"/>
  <c r="X667" i="3"/>
  <c r="J667" i="3" s="1"/>
  <c r="H667" i="3" s="1"/>
  <c r="X909" i="3"/>
  <c r="J909" i="3" s="1"/>
  <c r="H909" i="3" s="1"/>
  <c r="X21" i="3"/>
  <c r="J21" i="3" s="1"/>
  <c r="H21" i="3" s="1"/>
  <c r="X149" i="3"/>
  <c r="J149" i="3" s="1"/>
  <c r="H149" i="3" s="1"/>
  <c r="X317" i="3"/>
  <c r="J317" i="3" s="1"/>
  <c r="H317" i="3" s="1"/>
  <c r="X501" i="3"/>
  <c r="J501" i="3" s="1"/>
  <c r="H501" i="3" s="1"/>
  <c r="X133" i="3"/>
  <c r="J133" i="3" s="1"/>
  <c r="H133" i="3" s="1"/>
  <c r="X255" i="3"/>
  <c r="J255" i="3" s="1"/>
  <c r="H255" i="3" s="1"/>
  <c r="X639" i="3"/>
  <c r="J639" i="3" s="1"/>
  <c r="H639" i="3" s="1"/>
  <c r="X735" i="3"/>
  <c r="J735" i="3" s="1"/>
  <c r="H735" i="3" s="1"/>
  <c r="X831" i="3"/>
  <c r="J831" i="3" s="1"/>
  <c r="H831" i="3" s="1"/>
  <c r="X927" i="3"/>
  <c r="J927" i="3" s="1"/>
  <c r="H927" i="3" s="1"/>
  <c r="X72" i="3"/>
  <c r="J72" i="3" s="1"/>
  <c r="H72" i="3" s="1"/>
  <c r="X168" i="3"/>
  <c r="J168" i="3" s="1"/>
  <c r="H168" i="3" s="1"/>
  <c r="X264" i="3"/>
  <c r="J264" i="3" s="1"/>
  <c r="H264" i="3" s="1"/>
  <c r="X392" i="3"/>
  <c r="J392" i="3" s="1"/>
  <c r="H392" i="3" s="1"/>
  <c r="X424" i="3"/>
  <c r="J424" i="3" s="1"/>
  <c r="H424" i="3" s="1"/>
  <c r="X520" i="3"/>
  <c r="J520" i="3" s="1"/>
  <c r="H520" i="3" s="1"/>
  <c r="X648" i="3"/>
  <c r="J648" i="3" s="1"/>
  <c r="H648" i="3" s="1"/>
  <c r="X653" i="3"/>
  <c r="J653" i="3" s="1"/>
  <c r="H653" i="3" s="1"/>
  <c r="X697" i="3"/>
  <c r="J697" i="3" s="1"/>
  <c r="H697" i="3" s="1"/>
  <c r="X705" i="3"/>
  <c r="J705" i="3" s="1"/>
  <c r="H705" i="3" s="1"/>
  <c r="X718" i="3"/>
  <c r="J718" i="3" s="1"/>
  <c r="H718" i="3" s="1"/>
  <c r="X798" i="3"/>
  <c r="J798" i="3" s="1"/>
  <c r="H798" i="3" s="1"/>
  <c r="X886" i="3"/>
  <c r="J886" i="3" s="1"/>
  <c r="H886" i="3" s="1"/>
  <c r="X958" i="3"/>
  <c r="J958" i="3" s="1"/>
  <c r="H958" i="3" s="1"/>
  <c r="X49" i="3"/>
  <c r="J49" i="3" s="1"/>
  <c r="H49" i="3" s="1"/>
  <c r="X571" i="3"/>
  <c r="J571" i="3" s="1"/>
  <c r="H571" i="3" s="1"/>
  <c r="X557" i="3"/>
  <c r="J557" i="3" s="1"/>
  <c r="H557" i="3" s="1"/>
  <c r="X699" i="3"/>
  <c r="J699" i="3" s="1"/>
  <c r="H699" i="3" s="1"/>
  <c r="X827" i="3"/>
  <c r="J827" i="3" s="1"/>
  <c r="H827" i="3" s="1"/>
  <c r="X981" i="3"/>
  <c r="J981" i="3" s="1"/>
  <c r="H981" i="3" s="1"/>
  <c r="X621" i="3"/>
  <c r="X797" i="3"/>
  <c r="J797" i="3" s="1"/>
  <c r="H797" i="3" s="1"/>
  <c r="X925" i="3"/>
  <c r="J925" i="3" s="1"/>
  <c r="H925" i="3" s="1"/>
  <c r="X36" i="3"/>
  <c r="J36" i="3" s="1"/>
  <c r="H36" i="3" s="1"/>
  <c r="X68" i="3"/>
  <c r="J68" i="3" s="1"/>
  <c r="H68" i="3" s="1"/>
  <c r="X108" i="3"/>
  <c r="J108" i="3" s="1"/>
  <c r="H108" i="3" s="1"/>
  <c r="X140" i="3"/>
  <c r="J140" i="3" s="1"/>
  <c r="H140" i="3" s="1"/>
  <c r="X172" i="3"/>
  <c r="J172" i="3" s="1"/>
  <c r="H172" i="3" s="1"/>
  <c r="X204" i="3"/>
  <c r="J204" i="3" s="1"/>
  <c r="H204" i="3" s="1"/>
  <c r="X236" i="3"/>
  <c r="J236" i="3" s="1"/>
  <c r="H236" i="3" s="1"/>
  <c r="X268" i="3"/>
  <c r="J268" i="3" s="1"/>
  <c r="H268" i="3" s="1"/>
  <c r="X300" i="3"/>
  <c r="J300" i="3" s="1"/>
  <c r="H300" i="3" s="1"/>
  <c r="X332" i="3"/>
  <c r="J332" i="3" s="1"/>
  <c r="H332" i="3" s="1"/>
  <c r="X364" i="3"/>
  <c r="J364" i="3" s="1"/>
  <c r="H364" i="3" s="1"/>
  <c r="X396" i="3"/>
  <c r="J396" i="3" s="1"/>
  <c r="H396" i="3" s="1"/>
  <c r="X428" i="3"/>
  <c r="J428" i="3" s="1"/>
  <c r="H428" i="3" s="1"/>
  <c r="X460" i="3"/>
  <c r="J460" i="3" s="1"/>
  <c r="H460" i="3" s="1"/>
  <c r="X492" i="3"/>
  <c r="J492" i="3" s="1"/>
  <c r="H492" i="3" s="1"/>
  <c r="X524" i="3"/>
  <c r="J524" i="3" s="1"/>
  <c r="H524" i="3" s="1"/>
  <c r="X556" i="3"/>
  <c r="J556" i="3" s="1"/>
  <c r="H556" i="3" s="1"/>
  <c r="X588" i="3"/>
  <c r="J588" i="3" s="1"/>
  <c r="H588" i="3" s="1"/>
  <c r="X620" i="3"/>
  <c r="J620" i="3" s="1"/>
  <c r="H620" i="3" s="1"/>
  <c r="X652" i="3"/>
  <c r="J652" i="3" s="1"/>
  <c r="H652" i="3" s="1"/>
  <c r="X684" i="3"/>
  <c r="J684" i="3" s="1"/>
  <c r="H684" i="3" s="1"/>
  <c r="X716" i="3"/>
  <c r="J716" i="3" s="1"/>
  <c r="H716" i="3" s="1"/>
  <c r="X748" i="3"/>
  <c r="J748" i="3" s="1"/>
  <c r="H748" i="3" s="1"/>
  <c r="X780" i="3"/>
  <c r="J780" i="3" s="1"/>
  <c r="H780" i="3" s="1"/>
  <c r="X812" i="3"/>
  <c r="J812" i="3" s="1"/>
  <c r="H812" i="3" s="1"/>
  <c r="X844" i="3"/>
  <c r="J844" i="3" s="1"/>
  <c r="H844" i="3" s="1"/>
  <c r="X876" i="3"/>
  <c r="J876" i="3" s="1"/>
  <c r="H876" i="3" s="1"/>
  <c r="X908" i="3"/>
  <c r="J908" i="3" s="1"/>
  <c r="H908" i="3" s="1"/>
  <c r="X940" i="3"/>
  <c r="J940" i="3" s="1"/>
  <c r="H940" i="3" s="1"/>
  <c r="X972" i="3"/>
  <c r="J972" i="3" s="1"/>
  <c r="H972" i="3" s="1"/>
  <c r="X1004" i="3"/>
  <c r="J1004" i="3" s="1"/>
  <c r="H1004" i="3" s="1"/>
  <c r="X197" i="3"/>
  <c r="J197" i="3" s="1"/>
  <c r="H197" i="3" s="1"/>
  <c r="X1011" i="3"/>
  <c r="J1011" i="3" s="1"/>
  <c r="H1011" i="3" s="1"/>
  <c r="X46" i="3"/>
  <c r="J46" i="3" s="1"/>
  <c r="H46" i="3" s="1"/>
  <c r="X78" i="3"/>
  <c r="J78" i="3" s="1"/>
  <c r="H78" i="3" s="1"/>
  <c r="X110" i="3"/>
  <c r="J110" i="3" s="1"/>
  <c r="H110" i="3" s="1"/>
  <c r="X142" i="3"/>
  <c r="J142" i="3" s="1"/>
  <c r="H142" i="3" s="1"/>
  <c r="X174" i="3"/>
  <c r="J174" i="3" s="1"/>
  <c r="H174" i="3" s="1"/>
  <c r="X206" i="3"/>
  <c r="J206" i="3" s="1"/>
  <c r="H206" i="3" s="1"/>
  <c r="X238" i="3"/>
  <c r="J238" i="3" s="1"/>
  <c r="H238" i="3" s="1"/>
  <c r="X270" i="3"/>
  <c r="J270" i="3" s="1"/>
  <c r="H270" i="3" s="1"/>
  <c r="X302" i="3"/>
  <c r="J302" i="3" s="1"/>
  <c r="H302" i="3" s="1"/>
  <c r="X334" i="3"/>
  <c r="J334" i="3" s="1"/>
  <c r="H334" i="3" s="1"/>
  <c r="X366" i="3"/>
  <c r="J366" i="3" s="1"/>
  <c r="H366" i="3" s="1"/>
  <c r="X398" i="3"/>
  <c r="J398" i="3" s="1"/>
  <c r="H398" i="3" s="1"/>
  <c r="X430" i="3"/>
  <c r="J430" i="3" s="1"/>
  <c r="H430" i="3" s="1"/>
  <c r="X462" i="3"/>
  <c r="J462" i="3" s="1"/>
  <c r="H462" i="3" s="1"/>
  <c r="X494" i="3"/>
  <c r="J494" i="3" s="1"/>
  <c r="H494" i="3" s="1"/>
  <c r="X526" i="3"/>
  <c r="J526" i="3" s="1"/>
  <c r="H526" i="3" s="1"/>
  <c r="X558" i="3"/>
  <c r="J558" i="3" s="1"/>
  <c r="H558" i="3" s="1"/>
  <c r="X590" i="3"/>
  <c r="J590" i="3" s="1"/>
  <c r="H590" i="3" s="1"/>
  <c r="X622" i="3"/>
  <c r="J622" i="3" s="1"/>
  <c r="H622" i="3" s="1"/>
  <c r="X654" i="3"/>
  <c r="J654" i="3" s="1"/>
  <c r="H654" i="3" s="1"/>
  <c r="X814" i="3"/>
  <c r="J814" i="3" s="1"/>
  <c r="H814" i="3" s="1"/>
  <c r="X1006" i="3"/>
  <c r="J1006" i="3" s="1"/>
  <c r="H1006" i="3" s="1"/>
  <c r="X487" i="3"/>
  <c r="J487" i="3" s="1"/>
  <c r="H487" i="3" s="1"/>
  <c r="X755" i="3"/>
  <c r="J755" i="3" s="1"/>
  <c r="H755" i="3" s="1"/>
  <c r="X883" i="3"/>
  <c r="J883" i="3" s="1"/>
  <c r="H883" i="3" s="1"/>
  <c r="X725" i="3"/>
  <c r="J725" i="3" s="1"/>
  <c r="H725" i="3" s="1"/>
  <c r="X853" i="3"/>
  <c r="J853" i="3" s="1"/>
  <c r="H853" i="3" s="1"/>
  <c r="X279" i="3"/>
  <c r="J279" i="3" s="1"/>
  <c r="H279" i="3" s="1"/>
  <c r="X696" i="3"/>
  <c r="J696" i="3" s="1"/>
  <c r="H696" i="3" s="1"/>
  <c r="X824" i="3"/>
  <c r="J824" i="3" s="1"/>
  <c r="H824" i="3" s="1"/>
  <c r="X955" i="3"/>
  <c r="J955" i="3" s="1"/>
  <c r="H955" i="3" s="1"/>
  <c r="X41" i="3"/>
  <c r="J41" i="3" s="1"/>
  <c r="H41" i="3" s="1"/>
  <c r="X89" i="3"/>
  <c r="J89" i="3" s="1"/>
  <c r="H89" i="3" s="1"/>
  <c r="X121" i="3"/>
  <c r="J121" i="3" s="1"/>
  <c r="H121" i="3" s="1"/>
  <c r="X153" i="3"/>
  <c r="J153" i="3" s="1"/>
  <c r="H153" i="3" s="1"/>
  <c r="X185" i="3"/>
  <c r="J185" i="3" s="1"/>
  <c r="H185" i="3" s="1"/>
  <c r="X217" i="3"/>
  <c r="J217" i="3" s="1"/>
  <c r="H217" i="3" s="1"/>
  <c r="X249" i="3"/>
  <c r="J249" i="3" s="1"/>
  <c r="H249" i="3" s="1"/>
  <c r="X281" i="3"/>
  <c r="J281" i="3" s="1"/>
  <c r="H281" i="3" s="1"/>
  <c r="X313" i="3"/>
  <c r="J313" i="3" s="1"/>
  <c r="H313" i="3" s="1"/>
  <c r="X345" i="3"/>
  <c r="J345" i="3" s="1"/>
  <c r="H345" i="3" s="1"/>
  <c r="X377" i="3"/>
  <c r="J377" i="3" s="1"/>
  <c r="H377" i="3" s="1"/>
  <c r="X409" i="3"/>
  <c r="J409" i="3" s="1"/>
  <c r="H409" i="3" s="1"/>
  <c r="X441" i="3"/>
  <c r="J441" i="3" s="1"/>
  <c r="H441" i="3" s="1"/>
  <c r="X473" i="3"/>
  <c r="J473" i="3" s="1"/>
  <c r="H473" i="3" s="1"/>
  <c r="X505" i="3"/>
  <c r="J505" i="3" s="1"/>
  <c r="H505" i="3" s="1"/>
  <c r="X537" i="3"/>
  <c r="J537" i="3" s="1"/>
  <c r="H537" i="3" s="1"/>
  <c r="X569" i="3"/>
  <c r="J569" i="3" s="1"/>
  <c r="H569" i="3" s="1"/>
  <c r="X601" i="3"/>
  <c r="J601" i="3" s="1"/>
  <c r="H601" i="3" s="1"/>
  <c r="X633" i="3"/>
  <c r="J633" i="3" s="1"/>
  <c r="H633" i="3" s="1"/>
  <c r="X665" i="3"/>
  <c r="J665" i="3" s="1"/>
  <c r="H665" i="3" s="1"/>
  <c r="X527" i="3"/>
  <c r="J527" i="3" s="1"/>
  <c r="H527" i="3" s="1"/>
  <c r="X987" i="3"/>
  <c r="J987" i="3" s="1"/>
  <c r="H987" i="3" s="1"/>
  <c r="X769" i="3"/>
  <c r="J769" i="3" s="1"/>
  <c r="H769" i="3" s="1"/>
  <c r="X359" i="3"/>
  <c r="J359" i="3" s="1"/>
  <c r="H359" i="3" s="1"/>
  <c r="X905" i="3"/>
  <c r="J905" i="3" s="1"/>
  <c r="H905" i="3" s="1"/>
  <c r="X737" i="3"/>
  <c r="J737" i="3" s="1"/>
  <c r="H737" i="3" s="1"/>
  <c r="X375" i="3"/>
  <c r="J375" i="3" s="1"/>
  <c r="H375" i="3" s="1"/>
  <c r="X913" i="3"/>
  <c r="J913" i="3" s="1"/>
  <c r="H913" i="3" s="1"/>
  <c r="X752" i="3"/>
  <c r="J752" i="3" s="1"/>
  <c r="H752" i="3" s="1"/>
  <c r="X928" i="3"/>
  <c r="J928" i="3" s="1"/>
  <c r="H928" i="3" s="1"/>
  <c r="X175" i="3"/>
  <c r="J175" i="3" s="1"/>
  <c r="H175" i="3" s="1"/>
  <c r="X896" i="3"/>
  <c r="J896" i="3" s="1"/>
  <c r="H896" i="3" s="1"/>
  <c r="X881" i="3"/>
  <c r="J881" i="3" s="1"/>
  <c r="H881" i="3" s="1"/>
  <c r="X766" i="3"/>
  <c r="J766" i="3" s="1"/>
  <c r="H766" i="3" s="1"/>
  <c r="X998" i="3"/>
  <c r="J998" i="3" s="1"/>
  <c r="H998" i="3" s="1"/>
  <c r="X18" i="3"/>
  <c r="J18" i="3" s="1"/>
  <c r="H18" i="3" s="1"/>
  <c r="X130" i="3"/>
  <c r="J130" i="3" s="1"/>
  <c r="H130" i="3" s="1"/>
  <c r="X226" i="3"/>
  <c r="J226" i="3" s="1"/>
  <c r="H226" i="3" s="1"/>
  <c r="X322" i="3"/>
  <c r="J322" i="3" s="1"/>
  <c r="H322" i="3" s="1"/>
  <c r="X386" i="3"/>
  <c r="J386" i="3" s="1"/>
  <c r="H386" i="3" s="1"/>
  <c r="X482" i="3"/>
  <c r="J482" i="3" s="1"/>
  <c r="H482" i="3" s="1"/>
  <c r="X578" i="3"/>
  <c r="J578" i="3" s="1"/>
  <c r="H578" i="3" s="1"/>
  <c r="X674" i="3"/>
  <c r="J674" i="3" s="1"/>
  <c r="H674" i="3" s="1"/>
  <c r="X770" i="3"/>
  <c r="J770" i="3" s="1"/>
  <c r="H770" i="3" s="1"/>
  <c r="X906" i="3"/>
  <c r="J906" i="3" s="1"/>
  <c r="H906" i="3" s="1"/>
  <c r="X67" i="3"/>
  <c r="J67" i="3" s="1"/>
  <c r="H67" i="3" s="1"/>
  <c r="X163" i="3"/>
  <c r="J163" i="3" s="1"/>
  <c r="H163" i="3" s="1"/>
  <c r="X259" i="3"/>
  <c r="J259" i="3" s="1"/>
  <c r="H259" i="3" s="1"/>
  <c r="X355" i="3"/>
  <c r="J355" i="3" s="1"/>
  <c r="H355" i="3" s="1"/>
  <c r="X459" i="3"/>
  <c r="J459" i="3" s="1"/>
  <c r="H459" i="3" s="1"/>
  <c r="X555" i="3"/>
  <c r="J555" i="3" s="1"/>
  <c r="H555" i="3" s="1"/>
  <c r="X627" i="3"/>
  <c r="J627" i="3" s="1"/>
  <c r="H627" i="3" s="1"/>
  <c r="X691" i="3"/>
  <c r="J691" i="3" s="1"/>
  <c r="H691" i="3" s="1"/>
  <c r="X93" i="3"/>
  <c r="J93" i="3" s="1"/>
  <c r="H93" i="3" s="1"/>
  <c r="X221" i="3"/>
  <c r="J221" i="3" s="1"/>
  <c r="H221" i="3" s="1"/>
  <c r="X349" i="3"/>
  <c r="J349" i="3" s="1"/>
  <c r="H349" i="3" s="1"/>
  <c r="X541" i="3"/>
  <c r="J541" i="3" s="1"/>
  <c r="H541" i="3" s="1"/>
  <c r="X669" i="3"/>
  <c r="J669" i="3" s="1"/>
  <c r="H669" i="3" s="1"/>
  <c r="X95" i="3"/>
  <c r="J95" i="3" s="1"/>
  <c r="H95" i="3" s="1"/>
  <c r="X607" i="3"/>
  <c r="J607" i="3" s="1"/>
  <c r="H607" i="3" s="1"/>
  <c r="X759" i="3"/>
  <c r="J759" i="3" s="1"/>
  <c r="H759" i="3" s="1"/>
  <c r="X855" i="3"/>
  <c r="J855" i="3" s="1"/>
  <c r="H855" i="3" s="1"/>
  <c r="X951" i="3"/>
  <c r="J951" i="3" s="1"/>
  <c r="H951" i="3" s="1"/>
  <c r="X64" i="3"/>
  <c r="X160" i="3"/>
  <c r="J160" i="3" s="1"/>
  <c r="H160" i="3" s="1"/>
  <c r="X256" i="3"/>
  <c r="J256" i="3" s="1"/>
  <c r="H256" i="3" s="1"/>
  <c r="X352" i="3"/>
  <c r="J352" i="3" s="1"/>
  <c r="H352" i="3" s="1"/>
  <c r="X416" i="3"/>
  <c r="J416" i="3" s="1"/>
  <c r="H416" i="3" s="1"/>
  <c r="X512" i="3"/>
  <c r="J512" i="3" s="1"/>
  <c r="H512" i="3" s="1"/>
  <c r="X576" i="3"/>
  <c r="J576" i="3" s="1"/>
  <c r="H576" i="3" s="1"/>
  <c r="X640" i="3"/>
  <c r="J640" i="3" s="1"/>
  <c r="H640" i="3" s="1"/>
  <c r="X952" i="3"/>
  <c r="J952" i="3" s="1"/>
  <c r="H952" i="3" s="1"/>
  <c r="X923" i="3"/>
  <c r="J923" i="3" s="1"/>
  <c r="H923" i="3" s="1"/>
  <c r="X164" i="3"/>
  <c r="J164" i="3" s="1"/>
  <c r="H164" i="3" s="1"/>
  <c r="X292" i="3"/>
  <c r="J292" i="3" s="1"/>
  <c r="H292" i="3" s="1"/>
  <c r="X420" i="3"/>
  <c r="J420" i="3" s="1"/>
  <c r="H420" i="3" s="1"/>
  <c r="X580" i="3"/>
  <c r="J580" i="3" s="1"/>
  <c r="H580" i="3" s="1"/>
  <c r="X708" i="3"/>
  <c r="J708" i="3" s="1"/>
  <c r="H708" i="3" s="1"/>
  <c r="X836" i="3"/>
  <c r="J836" i="3" s="1"/>
  <c r="H836" i="3" s="1"/>
  <c r="X996" i="3"/>
  <c r="J996" i="3" s="1"/>
  <c r="H996" i="3" s="1"/>
  <c r="X102" i="3"/>
  <c r="J102" i="3" s="1"/>
  <c r="H102" i="3" s="1"/>
  <c r="X294" i="3"/>
  <c r="J294" i="3" s="1"/>
  <c r="H294" i="3" s="1"/>
  <c r="X390" i="3"/>
  <c r="J390" i="3" s="1"/>
  <c r="H390" i="3" s="1"/>
  <c r="X550" i="3"/>
  <c r="J550" i="3" s="1"/>
  <c r="H550" i="3" s="1"/>
  <c r="X782" i="3"/>
  <c r="J782" i="3" s="1"/>
  <c r="H782" i="3" s="1"/>
  <c r="X851" i="3"/>
  <c r="J851" i="3" s="1"/>
  <c r="H851" i="3" s="1"/>
  <c r="X177" i="3"/>
  <c r="J177" i="3" s="1"/>
  <c r="H177" i="3" s="1"/>
  <c r="X273" i="3"/>
  <c r="J273" i="3" s="1"/>
  <c r="H273" i="3" s="1"/>
  <c r="X401" i="3"/>
  <c r="J401" i="3" s="1"/>
  <c r="H401" i="3" s="1"/>
  <c r="X561" i="3"/>
  <c r="J561" i="3" s="1"/>
  <c r="H561" i="3" s="1"/>
  <c r="X889" i="3"/>
  <c r="J889" i="3" s="1"/>
  <c r="H889" i="3" s="1"/>
  <c r="X817" i="3"/>
  <c r="J817" i="3" s="1"/>
  <c r="H817" i="3" s="1"/>
  <c r="X623" i="3"/>
  <c r="J623" i="3" s="1"/>
  <c r="H623" i="3" s="1"/>
  <c r="X710" i="3"/>
  <c r="J710" i="3" s="1"/>
  <c r="H710" i="3" s="1"/>
  <c r="X26" i="3"/>
  <c r="J26" i="3" s="1"/>
  <c r="H26" i="3" s="1"/>
  <c r="X138" i="3"/>
  <c r="J138" i="3" s="1"/>
  <c r="H138" i="3" s="1"/>
  <c r="X234" i="3"/>
  <c r="J234" i="3" s="1"/>
  <c r="H234" i="3" s="1"/>
  <c r="X330" i="3"/>
  <c r="J330" i="3" s="1"/>
  <c r="H330" i="3" s="1"/>
  <c r="X426" i="3"/>
  <c r="J426" i="3" s="1"/>
  <c r="H426" i="3" s="1"/>
  <c r="X522" i="3"/>
  <c r="J522" i="3" s="1"/>
  <c r="H522" i="3" s="1"/>
  <c r="X618" i="3"/>
  <c r="J618" i="3" s="1"/>
  <c r="H618" i="3" s="1"/>
  <c r="X682" i="3"/>
  <c r="J682" i="3" s="1"/>
  <c r="H682" i="3" s="1"/>
  <c r="X778" i="3"/>
  <c r="J778" i="3" s="1"/>
  <c r="H778" i="3" s="1"/>
  <c r="X914" i="3"/>
  <c r="J914" i="3" s="1"/>
  <c r="H914" i="3" s="1"/>
  <c r="X986" i="3"/>
  <c r="J986" i="3" s="1"/>
  <c r="H986" i="3" s="1"/>
  <c r="X939" i="3"/>
  <c r="J939" i="3" s="1"/>
  <c r="H939" i="3" s="1"/>
  <c r="X107" i="3"/>
  <c r="J107" i="3" s="1"/>
  <c r="H107" i="3" s="1"/>
  <c r="X203" i="3"/>
  <c r="J203" i="3" s="1"/>
  <c r="H203" i="3" s="1"/>
  <c r="X299" i="3"/>
  <c r="J299" i="3" s="1"/>
  <c r="H299" i="3" s="1"/>
  <c r="X395" i="3"/>
  <c r="J395" i="3" s="1"/>
  <c r="H395" i="3" s="1"/>
  <c r="X499" i="3"/>
  <c r="J499" i="3" s="1"/>
  <c r="H499" i="3" s="1"/>
  <c r="X603" i="3"/>
  <c r="J603" i="3" s="1"/>
  <c r="H603" i="3" s="1"/>
  <c r="X421" i="3"/>
  <c r="J421" i="3" s="1"/>
  <c r="H421" i="3" s="1"/>
  <c r="X109" i="3"/>
  <c r="J109" i="3" s="1"/>
  <c r="H109" i="3" s="1"/>
  <c r="X237" i="3"/>
  <c r="J237" i="3" s="1"/>
  <c r="H237" i="3" s="1"/>
  <c r="X373" i="3"/>
  <c r="J373" i="3" s="1"/>
  <c r="H373" i="3" s="1"/>
  <c r="X565" i="3"/>
  <c r="J565" i="3" s="1"/>
  <c r="H565" i="3" s="1"/>
  <c r="X989" i="3"/>
  <c r="J989" i="3" s="1"/>
  <c r="H989" i="3" s="1"/>
  <c r="X431" i="3"/>
  <c r="J431" i="3" s="1"/>
  <c r="H431" i="3" s="1"/>
  <c r="X867" i="3"/>
  <c r="J867" i="3" s="1"/>
  <c r="H867" i="3" s="1"/>
  <c r="X383" i="3"/>
  <c r="J383" i="3" s="1"/>
  <c r="H383" i="3" s="1"/>
  <c r="X703" i="3"/>
  <c r="J703" i="3" s="1"/>
  <c r="H703" i="3" s="1"/>
  <c r="X799" i="3"/>
  <c r="J799" i="3" s="1"/>
  <c r="H799" i="3" s="1"/>
  <c r="X863" i="3"/>
  <c r="J863" i="3" s="1"/>
  <c r="H863" i="3" s="1"/>
  <c r="X959" i="3"/>
  <c r="J959" i="3" s="1"/>
  <c r="H959" i="3" s="1"/>
  <c r="X991" i="3"/>
  <c r="J991" i="3" s="1"/>
  <c r="H991" i="3" s="1"/>
  <c r="X995" i="3"/>
  <c r="J995" i="3" s="1"/>
  <c r="H995" i="3" s="1"/>
  <c r="X104" i="3"/>
  <c r="J104" i="3" s="1"/>
  <c r="H104" i="3" s="1"/>
  <c r="X200" i="3"/>
  <c r="J200" i="3" s="1"/>
  <c r="H200" i="3" s="1"/>
  <c r="X296" i="3"/>
  <c r="J296" i="3" s="1"/>
  <c r="H296" i="3" s="1"/>
  <c r="X360" i="3"/>
  <c r="J360" i="3" s="1"/>
  <c r="H360" i="3" s="1"/>
  <c r="X456" i="3"/>
  <c r="J456" i="3" s="1"/>
  <c r="H456" i="3" s="1"/>
  <c r="X552" i="3"/>
  <c r="J552" i="3" s="1"/>
  <c r="H552" i="3" s="1"/>
  <c r="X616" i="3"/>
  <c r="J616" i="3" s="1"/>
  <c r="H616" i="3" s="1"/>
  <c r="X960" i="3"/>
  <c r="J960" i="3" s="1"/>
  <c r="H960" i="3" s="1"/>
  <c r="X73" i="3"/>
  <c r="J73" i="3" s="1"/>
  <c r="H73" i="3" s="1"/>
  <c r="X84" i="3"/>
  <c r="J84" i="3" s="1"/>
  <c r="H84" i="3" s="1"/>
  <c r="X613" i="3"/>
  <c r="J613" i="3" s="1"/>
  <c r="H613" i="3" s="1"/>
  <c r="X715" i="3"/>
  <c r="J715" i="3" s="1"/>
  <c r="H715" i="3" s="1"/>
  <c r="X843" i="3"/>
  <c r="J843" i="3" s="1"/>
  <c r="H843" i="3" s="1"/>
  <c r="X1003" i="3"/>
  <c r="J1003" i="3" s="1"/>
  <c r="H1003" i="3" s="1"/>
  <c r="X677" i="3"/>
  <c r="J677" i="3" s="1"/>
  <c r="H677" i="3" s="1"/>
  <c r="X573" i="3"/>
  <c r="J573" i="3" s="1"/>
  <c r="H573" i="3" s="1"/>
  <c r="X261" i="3"/>
  <c r="J261" i="3" s="1"/>
  <c r="H261" i="3" s="1"/>
  <c r="X71" i="3"/>
  <c r="J71" i="3" s="1"/>
  <c r="H71" i="3" s="1"/>
  <c r="X535" i="3"/>
  <c r="J535" i="3" s="1"/>
  <c r="H535" i="3" s="1"/>
  <c r="X771" i="3"/>
  <c r="J771" i="3" s="1"/>
  <c r="H771" i="3" s="1"/>
  <c r="X899" i="3"/>
  <c r="J899" i="3" s="1"/>
  <c r="H899" i="3" s="1"/>
  <c r="X741" i="3"/>
  <c r="J741" i="3" s="1"/>
  <c r="H741" i="3" s="1"/>
  <c r="X869" i="3"/>
  <c r="J869" i="3" s="1"/>
  <c r="H869" i="3" s="1"/>
  <c r="X343" i="3"/>
  <c r="J343" i="3" s="1"/>
  <c r="H343" i="3" s="1"/>
  <c r="X712" i="3"/>
  <c r="J712" i="3" s="1"/>
  <c r="H712" i="3" s="1"/>
  <c r="X840" i="3"/>
  <c r="J840" i="3" s="1"/>
  <c r="H840" i="3" s="1"/>
  <c r="X977" i="3"/>
  <c r="J977" i="3" s="1"/>
  <c r="H977" i="3" s="1"/>
  <c r="X647" i="3"/>
  <c r="J647" i="3" s="1"/>
  <c r="H647" i="3" s="1"/>
  <c r="X79" i="3"/>
  <c r="J79" i="3" s="1"/>
  <c r="H79" i="3" s="1"/>
  <c r="X816" i="3"/>
  <c r="J816" i="3" s="1"/>
  <c r="H816" i="3" s="1"/>
  <c r="X455" i="3"/>
  <c r="J455" i="3" s="1"/>
  <c r="H455" i="3" s="1"/>
  <c r="X953" i="3"/>
  <c r="J953" i="3" s="1"/>
  <c r="H953" i="3" s="1"/>
  <c r="X784" i="3"/>
  <c r="J784" i="3" s="1"/>
  <c r="H784" i="3" s="1"/>
  <c r="X471" i="3"/>
  <c r="J471" i="3" s="1"/>
  <c r="H471" i="3" s="1"/>
  <c r="X963" i="3"/>
  <c r="J963" i="3" s="1"/>
  <c r="H963" i="3" s="1"/>
  <c r="X793" i="3"/>
  <c r="J793" i="3" s="1"/>
  <c r="H793" i="3" s="1"/>
  <c r="X55" i="3"/>
  <c r="J55" i="3" s="1"/>
  <c r="H55" i="3" s="1"/>
  <c r="X559" i="3"/>
  <c r="J559" i="3" s="1"/>
  <c r="H559" i="3" s="1"/>
  <c r="X311" i="3"/>
  <c r="J311" i="3" s="1"/>
  <c r="H311" i="3" s="1"/>
  <c r="X809" i="3"/>
  <c r="J809" i="3" s="1"/>
  <c r="H809" i="3" s="1"/>
  <c r="X694" i="3"/>
  <c r="J694" i="3" s="1"/>
  <c r="H694" i="3" s="1"/>
  <c r="X934" i="3"/>
  <c r="J934" i="3" s="1"/>
  <c r="H934" i="3" s="1"/>
  <c r="X98" i="3"/>
  <c r="J98" i="3" s="1"/>
  <c r="H98" i="3" s="1"/>
  <c r="X194" i="3"/>
  <c r="J194" i="3" s="1"/>
  <c r="H194" i="3" s="1"/>
  <c r="X290" i="3"/>
  <c r="J290" i="3" s="1"/>
  <c r="H290" i="3" s="1"/>
  <c r="X418" i="3"/>
  <c r="J418" i="3" s="1"/>
  <c r="H418" i="3" s="1"/>
  <c r="X546" i="3"/>
  <c r="J546" i="3" s="1"/>
  <c r="H546" i="3" s="1"/>
  <c r="X642" i="3"/>
  <c r="J642" i="3" s="1"/>
  <c r="H642" i="3" s="1"/>
  <c r="X738" i="3"/>
  <c r="J738" i="3" s="1"/>
  <c r="H738" i="3" s="1"/>
  <c r="X842" i="3"/>
  <c r="J842" i="3" s="1"/>
  <c r="H842" i="3" s="1"/>
  <c r="X946" i="3"/>
  <c r="J946" i="3" s="1"/>
  <c r="H946" i="3" s="1"/>
  <c r="X99" i="3"/>
  <c r="J99" i="3" s="1"/>
  <c r="H99" i="3" s="1"/>
  <c r="X195" i="3"/>
  <c r="J195" i="3" s="1"/>
  <c r="H195" i="3" s="1"/>
  <c r="X291" i="3"/>
  <c r="J291" i="3" s="1"/>
  <c r="H291" i="3" s="1"/>
  <c r="X387" i="3"/>
  <c r="J387" i="3" s="1"/>
  <c r="H387" i="3" s="1"/>
  <c r="X491" i="3"/>
  <c r="J491" i="3" s="1"/>
  <c r="H491" i="3" s="1"/>
  <c r="X595" i="3"/>
  <c r="J595" i="3" s="1"/>
  <c r="H595" i="3" s="1"/>
  <c r="X141" i="3"/>
  <c r="J141" i="3" s="1"/>
  <c r="H141" i="3" s="1"/>
  <c r="X269" i="3"/>
  <c r="J269" i="3" s="1"/>
  <c r="H269" i="3" s="1"/>
  <c r="X413" i="3"/>
  <c r="J413" i="3" s="1"/>
  <c r="H413" i="3" s="1"/>
  <c r="X351" i="3"/>
  <c r="J351" i="3" s="1"/>
  <c r="H351" i="3" s="1"/>
  <c r="X479" i="3"/>
  <c r="J479" i="3" s="1"/>
  <c r="H479" i="3" s="1"/>
  <c r="X727" i="3"/>
  <c r="J727" i="3" s="1"/>
  <c r="H727" i="3" s="1"/>
  <c r="X823" i="3"/>
  <c r="J823" i="3" s="1"/>
  <c r="H823" i="3" s="1"/>
  <c r="X919" i="3"/>
  <c r="J919" i="3" s="1"/>
  <c r="H919" i="3" s="1"/>
  <c r="X32" i="3"/>
  <c r="J32" i="3" s="1"/>
  <c r="H32" i="3" s="1"/>
  <c r="X128" i="3"/>
  <c r="J128" i="3" s="1"/>
  <c r="H128" i="3" s="1"/>
  <c r="X224" i="3"/>
  <c r="J224" i="3" s="1"/>
  <c r="H224" i="3" s="1"/>
  <c r="X448" i="3"/>
  <c r="J448" i="3" s="1"/>
  <c r="H448" i="3" s="1"/>
  <c r="X774" i="3"/>
  <c r="J774" i="3" s="1"/>
  <c r="H774" i="3" s="1"/>
  <c r="X15" i="3"/>
  <c r="J15" i="3" s="1"/>
  <c r="X100" i="3"/>
  <c r="J100" i="3" s="1"/>
  <c r="H100" i="3" s="1"/>
  <c r="X324" i="3"/>
  <c r="J324" i="3" s="1"/>
  <c r="H324" i="3" s="1"/>
  <c r="X484" i="3"/>
  <c r="J484" i="3" s="1"/>
  <c r="H484" i="3" s="1"/>
  <c r="X612" i="3"/>
  <c r="J612" i="3" s="1"/>
  <c r="H612" i="3" s="1"/>
  <c r="X740" i="3"/>
  <c r="J740" i="3" s="1"/>
  <c r="H740" i="3" s="1"/>
  <c r="X900" i="3"/>
  <c r="J900" i="3" s="1"/>
  <c r="H900" i="3" s="1"/>
  <c r="X964" i="3"/>
  <c r="J964" i="3" s="1"/>
  <c r="H964" i="3" s="1"/>
  <c r="X70" i="3"/>
  <c r="J70" i="3" s="1"/>
  <c r="H70" i="3" s="1"/>
  <c r="X198" i="3"/>
  <c r="J198" i="3" s="1"/>
  <c r="H198" i="3" s="1"/>
  <c r="X358" i="3"/>
  <c r="J358" i="3" s="1"/>
  <c r="H358" i="3" s="1"/>
  <c r="X486" i="3"/>
  <c r="J486" i="3" s="1"/>
  <c r="H486" i="3" s="1"/>
  <c r="X646" i="3"/>
  <c r="J646" i="3" s="1"/>
  <c r="H646" i="3" s="1"/>
  <c r="X113" i="3"/>
  <c r="J113" i="3" s="1"/>
  <c r="H113" i="3" s="1"/>
  <c r="X305" i="3"/>
  <c r="J305" i="3" s="1"/>
  <c r="H305" i="3" s="1"/>
  <c r="X465" i="3"/>
  <c r="J465" i="3" s="1"/>
  <c r="H465" i="3" s="1"/>
  <c r="X870" i="3"/>
  <c r="J870" i="3" s="1"/>
  <c r="H870" i="3" s="1"/>
  <c r="X950" i="3"/>
  <c r="J950" i="3" s="1"/>
  <c r="H950" i="3" s="1"/>
  <c r="X443" i="3"/>
  <c r="J443" i="3" s="1"/>
  <c r="H443" i="3" s="1"/>
  <c r="X106" i="3"/>
  <c r="J106" i="3" s="1"/>
  <c r="H106" i="3" s="1"/>
  <c r="X202" i="3"/>
  <c r="J202" i="3" s="1"/>
  <c r="H202" i="3" s="1"/>
  <c r="X298" i="3"/>
  <c r="J298" i="3" s="1"/>
  <c r="H298" i="3" s="1"/>
  <c r="X394" i="3"/>
  <c r="J394" i="3" s="1"/>
  <c r="H394" i="3" s="1"/>
  <c r="X490" i="3"/>
  <c r="J490" i="3" s="1"/>
  <c r="H490" i="3" s="1"/>
  <c r="X586" i="3"/>
  <c r="J586" i="3" s="1"/>
  <c r="H586" i="3" s="1"/>
  <c r="X746" i="3"/>
  <c r="J746" i="3" s="1"/>
  <c r="H746" i="3" s="1"/>
  <c r="X850" i="3"/>
  <c r="J850" i="3" s="1"/>
  <c r="H850" i="3" s="1"/>
  <c r="X954" i="3"/>
  <c r="J954" i="3" s="1"/>
  <c r="H954" i="3" s="1"/>
  <c r="X811" i="3"/>
  <c r="J811" i="3" s="1"/>
  <c r="H811" i="3" s="1"/>
  <c r="X75" i="3"/>
  <c r="J75" i="3" s="1"/>
  <c r="H75" i="3" s="1"/>
  <c r="X171" i="3"/>
  <c r="J171" i="3" s="1"/>
  <c r="H171" i="3" s="1"/>
  <c r="X267" i="3"/>
  <c r="J267" i="3" s="1"/>
  <c r="H267" i="3" s="1"/>
  <c r="X363" i="3"/>
  <c r="J363" i="3" s="1"/>
  <c r="H363" i="3" s="1"/>
  <c r="X467" i="3"/>
  <c r="J467" i="3" s="1"/>
  <c r="H467" i="3" s="1"/>
  <c r="X531" i="3"/>
  <c r="J531" i="3" s="1"/>
  <c r="H531" i="3" s="1"/>
  <c r="X635" i="3"/>
  <c r="J635" i="3" s="1"/>
  <c r="H635" i="3" s="1"/>
  <c r="X781" i="3"/>
  <c r="J781" i="3" s="1"/>
  <c r="H781" i="3" s="1"/>
  <c r="X61" i="3"/>
  <c r="J61" i="3" s="1"/>
  <c r="H61" i="3" s="1"/>
  <c r="X189" i="3"/>
  <c r="J189" i="3" s="1"/>
  <c r="H189" i="3" s="1"/>
  <c r="X277" i="3"/>
  <c r="J277" i="3" s="1"/>
  <c r="H277" i="3" s="1"/>
  <c r="X437" i="3"/>
  <c r="J437" i="3" s="1"/>
  <c r="H437" i="3" s="1"/>
  <c r="X629" i="3"/>
  <c r="J629" i="3" s="1"/>
  <c r="H629" i="3" s="1"/>
  <c r="X739" i="3"/>
  <c r="J739" i="3" s="1"/>
  <c r="H739" i="3" s="1"/>
  <c r="X127" i="3"/>
  <c r="J127" i="3" s="1"/>
  <c r="H127" i="3" s="1"/>
  <c r="X511" i="3"/>
  <c r="J511" i="3" s="1"/>
  <c r="H511" i="3" s="1"/>
  <c r="X767" i="3"/>
  <c r="J767" i="3" s="1"/>
  <c r="H767" i="3" s="1"/>
  <c r="X895" i="3"/>
  <c r="J895" i="3" s="1"/>
  <c r="H895" i="3" s="1"/>
  <c r="X40" i="3"/>
  <c r="J40" i="3" s="1"/>
  <c r="H40" i="3" s="1"/>
  <c r="X136" i="3"/>
  <c r="J136" i="3" s="1"/>
  <c r="H136" i="3" s="1"/>
  <c r="X232" i="3"/>
  <c r="J232" i="3" s="1"/>
  <c r="H232" i="3" s="1"/>
  <c r="X328" i="3"/>
  <c r="J328" i="3" s="1"/>
  <c r="H328" i="3" s="1"/>
  <c r="X488" i="3"/>
  <c r="J488" i="3" s="1"/>
  <c r="H488" i="3" s="1"/>
  <c r="X584" i="3"/>
  <c r="J584" i="3" s="1"/>
  <c r="H584" i="3" s="1"/>
  <c r="X680" i="3"/>
  <c r="J680" i="3" s="1"/>
  <c r="H680" i="3" s="1"/>
  <c r="X992" i="3"/>
  <c r="J992" i="3" s="1"/>
  <c r="H992" i="3" s="1"/>
  <c r="X873" i="3"/>
  <c r="J873" i="3" s="1"/>
  <c r="H873" i="3" s="1"/>
  <c r="X670" i="3"/>
  <c r="J670" i="3" s="1"/>
  <c r="H670" i="3" s="1"/>
  <c r="X734" i="3"/>
  <c r="J734" i="3" s="1"/>
  <c r="H734" i="3" s="1"/>
  <c r="X822" i="3"/>
  <c r="J822" i="3" s="1"/>
  <c r="H822" i="3" s="1"/>
  <c r="X902" i="3"/>
  <c r="J902" i="3" s="1"/>
  <c r="H902" i="3" s="1"/>
  <c r="X974" i="3"/>
  <c r="J974" i="3" s="1"/>
  <c r="H974" i="3" s="1"/>
  <c r="X42" i="3"/>
  <c r="J42" i="3" s="1"/>
  <c r="H42" i="3" s="1"/>
  <c r="X957" i="3"/>
  <c r="J957" i="3" s="1"/>
  <c r="H957" i="3" s="1"/>
  <c r="X731" i="3"/>
  <c r="J731" i="3" s="1"/>
  <c r="H731" i="3" s="1"/>
  <c r="X859" i="3"/>
  <c r="J859" i="3" s="1"/>
  <c r="H859" i="3" s="1"/>
  <c r="X701" i="3"/>
  <c r="J701" i="3" s="1"/>
  <c r="H701" i="3" s="1"/>
  <c r="X829" i="3"/>
  <c r="J829" i="3" s="1"/>
  <c r="H829" i="3" s="1"/>
  <c r="X325" i="3"/>
  <c r="J325" i="3" s="1"/>
  <c r="H325" i="3" s="1"/>
  <c r="X135" i="3"/>
  <c r="J135" i="3" s="1"/>
  <c r="H135" i="3" s="1"/>
  <c r="X589" i="3"/>
  <c r="J589" i="3" s="1"/>
  <c r="H589" i="3" s="1"/>
  <c r="X787" i="3"/>
  <c r="X915" i="3"/>
  <c r="J915" i="3" s="1"/>
  <c r="H915" i="3" s="1"/>
  <c r="X757" i="3"/>
  <c r="J757" i="3" s="1"/>
  <c r="H757" i="3" s="1"/>
  <c r="X885" i="3"/>
  <c r="J885" i="3" s="1"/>
  <c r="H885" i="3" s="1"/>
  <c r="X397" i="3"/>
  <c r="J397" i="3" s="1"/>
  <c r="H397" i="3" s="1"/>
  <c r="X728" i="3"/>
  <c r="J728" i="3" s="1"/>
  <c r="H728" i="3" s="1"/>
  <c r="X856" i="3"/>
  <c r="J856" i="3" s="1"/>
  <c r="H856" i="3" s="1"/>
  <c r="X997" i="3"/>
  <c r="J997" i="3" s="1"/>
  <c r="H997" i="3" s="1"/>
  <c r="X720" i="3"/>
  <c r="J720" i="3" s="1"/>
  <c r="H720" i="3" s="1"/>
  <c r="X207" i="3"/>
  <c r="J207" i="3" s="1"/>
  <c r="H207" i="3" s="1"/>
  <c r="X857" i="3"/>
  <c r="J857" i="3" s="1"/>
  <c r="H857" i="3" s="1"/>
  <c r="X583" i="3"/>
  <c r="J583" i="3" s="1"/>
  <c r="H583" i="3" s="1"/>
  <c r="X111" i="3"/>
  <c r="J111" i="3" s="1"/>
  <c r="H111" i="3" s="1"/>
  <c r="X825" i="3"/>
  <c r="J825" i="3" s="1"/>
  <c r="H825" i="3" s="1"/>
  <c r="X615" i="3"/>
  <c r="J615" i="3" s="1"/>
  <c r="H615" i="3" s="1"/>
  <c r="X143" i="3"/>
  <c r="J143" i="3" s="1"/>
  <c r="H143" i="3" s="1"/>
  <c r="X833" i="3"/>
  <c r="J833" i="3" s="1"/>
  <c r="H833" i="3" s="1"/>
  <c r="X423" i="3"/>
  <c r="J423" i="3" s="1"/>
  <c r="H423" i="3" s="1"/>
  <c r="X183" i="3"/>
  <c r="J183" i="3" s="1"/>
  <c r="H183" i="3" s="1"/>
  <c r="X937" i="3"/>
  <c r="J937" i="3" s="1"/>
  <c r="H937" i="3" s="1"/>
  <c r="X39" i="3"/>
  <c r="J39" i="3" s="1"/>
  <c r="H39" i="3" s="1"/>
  <c r="X1009" i="3"/>
  <c r="J1009" i="3" s="1"/>
  <c r="H1009" i="3" s="1"/>
  <c r="X702" i="3"/>
  <c r="J702" i="3" s="1"/>
  <c r="H702" i="3" s="1"/>
  <c r="X942" i="3"/>
  <c r="J942" i="3" s="1"/>
  <c r="H942" i="3" s="1"/>
  <c r="X795" i="3"/>
  <c r="J795" i="3" s="1"/>
  <c r="H795" i="3" s="1"/>
  <c r="X60" i="3"/>
  <c r="J60" i="3" s="1"/>
  <c r="H60" i="3" s="1"/>
  <c r="X196" i="3"/>
  <c r="J196" i="3" s="1"/>
  <c r="H196" i="3" s="1"/>
  <c r="X228" i="3"/>
  <c r="J228" i="3" s="1"/>
  <c r="H228" i="3" s="1"/>
  <c r="X356" i="3"/>
  <c r="J356" i="3" s="1"/>
  <c r="H356" i="3" s="1"/>
  <c r="X452" i="3"/>
  <c r="J452" i="3" s="1"/>
  <c r="H452" i="3" s="1"/>
  <c r="X516" i="3"/>
  <c r="J516" i="3" s="1"/>
  <c r="H516" i="3" s="1"/>
  <c r="X644" i="3"/>
  <c r="J644" i="3" s="1"/>
  <c r="H644" i="3" s="1"/>
  <c r="X772" i="3"/>
  <c r="J772" i="3" s="1"/>
  <c r="H772" i="3" s="1"/>
  <c r="X868" i="3"/>
  <c r="J868" i="3" s="1"/>
  <c r="H868" i="3" s="1"/>
  <c r="X38" i="3"/>
  <c r="J38" i="3" s="1"/>
  <c r="H38" i="3" s="1"/>
  <c r="X134" i="3"/>
  <c r="J134" i="3" s="1"/>
  <c r="H134" i="3" s="1"/>
  <c r="X230" i="3"/>
  <c r="J230" i="3" s="1"/>
  <c r="H230" i="3" s="1"/>
  <c r="X326" i="3"/>
  <c r="J326" i="3" s="1"/>
  <c r="H326" i="3" s="1"/>
  <c r="X454" i="3"/>
  <c r="J454" i="3" s="1"/>
  <c r="H454" i="3" s="1"/>
  <c r="X518" i="3"/>
  <c r="J518" i="3" s="1"/>
  <c r="H518" i="3" s="1"/>
  <c r="X614" i="3"/>
  <c r="J614" i="3" s="1"/>
  <c r="H614" i="3" s="1"/>
  <c r="X389" i="3"/>
  <c r="J389" i="3" s="1"/>
  <c r="H389" i="3" s="1"/>
  <c r="X723" i="3"/>
  <c r="J723" i="3" s="1"/>
  <c r="H723" i="3" s="1"/>
  <c r="X599" i="3"/>
  <c r="J599" i="3" s="1"/>
  <c r="H599" i="3" s="1"/>
  <c r="X81" i="3"/>
  <c r="J81" i="3" s="1"/>
  <c r="H81" i="3" s="1"/>
  <c r="X209" i="3"/>
  <c r="J209" i="3" s="1"/>
  <c r="H209" i="3" s="1"/>
  <c r="X337" i="3"/>
  <c r="J337" i="3" s="1"/>
  <c r="H337" i="3" s="1"/>
  <c r="X433" i="3"/>
  <c r="J433" i="3" s="1"/>
  <c r="H433" i="3" s="1"/>
  <c r="X529" i="3"/>
  <c r="J529" i="3" s="1"/>
  <c r="H529" i="3" s="1"/>
  <c r="X625" i="3"/>
  <c r="J625" i="3" s="1"/>
  <c r="H625" i="3" s="1"/>
  <c r="X689" i="3"/>
  <c r="X103" i="3"/>
  <c r="J103" i="3" s="1"/>
  <c r="H103" i="3" s="1"/>
  <c r="X832" i="3"/>
  <c r="J832" i="3" s="1"/>
  <c r="H832" i="3" s="1"/>
  <c r="X753" i="3"/>
  <c r="J753" i="3" s="1"/>
  <c r="H753" i="3" s="1"/>
  <c r="X678" i="3"/>
  <c r="J678" i="3" s="1"/>
  <c r="H678" i="3" s="1"/>
  <c r="X742" i="3"/>
  <c r="J742" i="3" s="1"/>
  <c r="H742" i="3" s="1"/>
  <c r="X830" i="3"/>
  <c r="J830" i="3" s="1"/>
  <c r="H830" i="3" s="1"/>
  <c r="X918" i="3"/>
  <c r="J918" i="3" s="1"/>
  <c r="H918" i="3" s="1"/>
  <c r="X982" i="3"/>
  <c r="J982" i="3" s="1"/>
  <c r="H982" i="3" s="1"/>
  <c r="X58" i="3"/>
  <c r="J58" i="3" s="1"/>
  <c r="H58" i="3" s="1"/>
  <c r="X101" i="3"/>
  <c r="J101" i="3" s="1"/>
  <c r="H101" i="3" s="1"/>
  <c r="X979" i="3"/>
  <c r="J979" i="3" s="1"/>
  <c r="H979" i="3" s="1"/>
  <c r="X50" i="3"/>
  <c r="J50" i="3" s="1"/>
  <c r="H50" i="3" s="1"/>
  <c r="X90" i="3"/>
  <c r="J90" i="3" s="1"/>
  <c r="H90" i="3" s="1"/>
  <c r="X122" i="3"/>
  <c r="J122" i="3" s="1"/>
  <c r="H122" i="3" s="1"/>
  <c r="X154" i="3"/>
  <c r="J154" i="3" s="1"/>
  <c r="H154" i="3" s="1"/>
  <c r="X186" i="3"/>
  <c r="J186" i="3" s="1"/>
  <c r="H186" i="3" s="1"/>
  <c r="X218" i="3"/>
  <c r="J218" i="3" s="1"/>
  <c r="H218" i="3" s="1"/>
  <c r="X250" i="3"/>
  <c r="J250" i="3" s="1"/>
  <c r="H250" i="3" s="1"/>
  <c r="X282" i="3"/>
  <c r="J282" i="3" s="1"/>
  <c r="H282" i="3" s="1"/>
  <c r="X314" i="3"/>
  <c r="J314" i="3" s="1"/>
  <c r="H314" i="3" s="1"/>
  <c r="X346" i="3"/>
  <c r="J346" i="3" s="1"/>
  <c r="H346" i="3" s="1"/>
  <c r="X378" i="3"/>
  <c r="J378" i="3" s="1"/>
  <c r="H378" i="3" s="1"/>
  <c r="X410" i="3"/>
  <c r="J410" i="3" s="1"/>
  <c r="H410" i="3" s="1"/>
  <c r="X442" i="3"/>
  <c r="J442" i="3" s="1"/>
  <c r="H442" i="3" s="1"/>
  <c r="X474" i="3"/>
  <c r="J474" i="3" s="1"/>
  <c r="H474" i="3" s="1"/>
  <c r="X506" i="3"/>
  <c r="J506" i="3" s="1"/>
  <c r="H506" i="3" s="1"/>
  <c r="X538" i="3"/>
  <c r="J538" i="3" s="1"/>
  <c r="H538" i="3" s="1"/>
  <c r="X570" i="3"/>
  <c r="J570" i="3" s="1"/>
  <c r="H570" i="3" s="1"/>
  <c r="X602" i="3"/>
  <c r="J602" i="3" s="1"/>
  <c r="H602" i="3" s="1"/>
  <c r="X634" i="3"/>
  <c r="J634" i="3" s="1"/>
  <c r="H634" i="3" s="1"/>
  <c r="X666" i="3"/>
  <c r="J666" i="3" s="1"/>
  <c r="H666" i="3" s="1"/>
  <c r="X698" i="3"/>
  <c r="J698" i="3" s="1"/>
  <c r="H698" i="3" s="1"/>
  <c r="X730" i="3"/>
  <c r="J730" i="3" s="1"/>
  <c r="H730" i="3" s="1"/>
  <c r="X762" i="3"/>
  <c r="J762" i="3" s="1"/>
  <c r="H762" i="3" s="1"/>
  <c r="X794" i="3"/>
  <c r="J794" i="3" s="1"/>
  <c r="H794" i="3" s="1"/>
  <c r="X834" i="3"/>
  <c r="J834" i="3" s="1"/>
  <c r="H834" i="3" s="1"/>
  <c r="X866" i="3"/>
  <c r="J866" i="3" s="1"/>
  <c r="H866" i="3" s="1"/>
  <c r="X898" i="3"/>
  <c r="J898" i="3" s="1"/>
  <c r="H898" i="3" s="1"/>
  <c r="X938" i="3"/>
  <c r="J938" i="3" s="1"/>
  <c r="H938" i="3" s="1"/>
  <c r="X970" i="3"/>
  <c r="J970" i="3" s="1"/>
  <c r="H970" i="3" s="1"/>
  <c r="X1002" i="3"/>
  <c r="J1002" i="3" s="1"/>
  <c r="H1002" i="3" s="1"/>
  <c r="X747" i="3"/>
  <c r="J747" i="3" s="1"/>
  <c r="H747" i="3" s="1"/>
  <c r="X875" i="3"/>
  <c r="J875" i="3" s="1"/>
  <c r="H875" i="3" s="1"/>
  <c r="X19" i="3"/>
  <c r="J19" i="3" s="1"/>
  <c r="H19" i="3" s="1"/>
  <c r="X59" i="3"/>
  <c r="J59" i="3" s="1"/>
  <c r="H59" i="3" s="1"/>
  <c r="X91" i="3"/>
  <c r="J91" i="3" s="1"/>
  <c r="H91" i="3" s="1"/>
  <c r="X123" i="3"/>
  <c r="J123" i="3" s="1"/>
  <c r="H123" i="3" s="1"/>
  <c r="X155" i="3"/>
  <c r="J155" i="3" s="1"/>
  <c r="H155" i="3" s="1"/>
  <c r="X187" i="3"/>
  <c r="J187" i="3" s="1"/>
  <c r="H187" i="3" s="1"/>
  <c r="X219" i="3"/>
  <c r="J219" i="3" s="1"/>
  <c r="H219" i="3" s="1"/>
  <c r="X251" i="3"/>
  <c r="J251" i="3" s="1"/>
  <c r="H251" i="3" s="1"/>
  <c r="X283" i="3"/>
  <c r="J283" i="3" s="1"/>
  <c r="H283" i="3" s="1"/>
  <c r="X315" i="3"/>
  <c r="J315" i="3" s="1"/>
  <c r="H315" i="3" s="1"/>
  <c r="X347" i="3"/>
  <c r="J347" i="3" s="1"/>
  <c r="H347" i="3" s="1"/>
  <c r="X379" i="3"/>
  <c r="J379" i="3" s="1"/>
  <c r="H379" i="3" s="1"/>
  <c r="X411" i="3"/>
  <c r="J411" i="3" s="1"/>
  <c r="H411" i="3" s="1"/>
  <c r="X451" i="3"/>
  <c r="J451" i="3" s="1"/>
  <c r="H451" i="3" s="1"/>
  <c r="X483" i="3"/>
  <c r="J483" i="3" s="1"/>
  <c r="H483" i="3" s="1"/>
  <c r="X515" i="3"/>
  <c r="J515" i="3" s="1"/>
  <c r="H515" i="3" s="1"/>
  <c r="X547" i="3"/>
  <c r="J547" i="3" s="1"/>
  <c r="H547" i="3" s="1"/>
  <c r="X587" i="3"/>
  <c r="J587" i="3" s="1"/>
  <c r="H587" i="3" s="1"/>
  <c r="X619" i="3"/>
  <c r="J619" i="3" s="1"/>
  <c r="H619" i="3" s="1"/>
  <c r="X651" i="3"/>
  <c r="J651" i="3" s="1"/>
  <c r="H651" i="3" s="1"/>
  <c r="X683" i="3"/>
  <c r="J683" i="3" s="1"/>
  <c r="H683" i="3" s="1"/>
  <c r="X717" i="3"/>
  <c r="J717" i="3" s="1"/>
  <c r="H717" i="3" s="1"/>
  <c r="X845" i="3"/>
  <c r="J845" i="3" s="1"/>
  <c r="H845" i="3" s="1"/>
  <c r="X525" i="3"/>
  <c r="J525" i="3" s="1"/>
  <c r="H525" i="3" s="1"/>
  <c r="X45" i="3"/>
  <c r="J45" i="3" s="1"/>
  <c r="H45" i="3" s="1"/>
  <c r="X85" i="3"/>
  <c r="J85" i="3" s="1"/>
  <c r="H85" i="3" s="1"/>
  <c r="X125" i="3"/>
  <c r="J125" i="3" s="1"/>
  <c r="H125" i="3" s="1"/>
  <c r="X173" i="3"/>
  <c r="J173" i="3" s="1"/>
  <c r="H173" i="3" s="1"/>
  <c r="X213" i="3"/>
  <c r="J213" i="3" s="1"/>
  <c r="H213" i="3" s="1"/>
  <c r="X253" i="3"/>
  <c r="J253" i="3" s="1"/>
  <c r="H253" i="3" s="1"/>
  <c r="X301" i="3"/>
  <c r="J301" i="3" s="1"/>
  <c r="H301" i="3" s="1"/>
  <c r="X341" i="3"/>
  <c r="J341" i="3" s="1"/>
  <c r="H341" i="3" s="1"/>
  <c r="X405" i="3"/>
  <c r="J405" i="3" s="1"/>
  <c r="H405" i="3" s="1"/>
  <c r="X469" i="3"/>
  <c r="J469" i="3" s="1"/>
  <c r="H469" i="3" s="1"/>
  <c r="X533" i="3"/>
  <c r="J533" i="3" s="1"/>
  <c r="H533" i="3" s="1"/>
  <c r="X597" i="3"/>
  <c r="J597" i="3" s="1"/>
  <c r="H597" i="3" s="1"/>
  <c r="X661" i="3"/>
  <c r="J661" i="3" s="1"/>
  <c r="H661" i="3" s="1"/>
  <c r="X429" i="3"/>
  <c r="J429" i="3" s="1"/>
  <c r="H429" i="3" s="1"/>
  <c r="X199" i="3"/>
  <c r="J199" i="3" s="1"/>
  <c r="H199" i="3" s="1"/>
  <c r="X645" i="3"/>
  <c r="J645" i="3" s="1"/>
  <c r="H645" i="3" s="1"/>
  <c r="X803" i="3"/>
  <c r="J803" i="3" s="1"/>
  <c r="H803" i="3" s="1"/>
  <c r="X931" i="3"/>
  <c r="J931" i="3" s="1"/>
  <c r="H931" i="3" s="1"/>
  <c r="X63" i="3"/>
  <c r="J63" i="3" s="1"/>
  <c r="H63" i="3" s="1"/>
  <c r="X191" i="3"/>
  <c r="J191" i="3" s="1"/>
  <c r="H191" i="3" s="1"/>
  <c r="X319" i="3"/>
  <c r="J319" i="3" s="1"/>
  <c r="H319" i="3" s="1"/>
  <c r="X447" i="3"/>
  <c r="J447" i="3" s="1"/>
  <c r="H447" i="3" s="1"/>
  <c r="X575" i="3"/>
  <c r="J575" i="3" s="1"/>
  <c r="H575" i="3" s="1"/>
  <c r="X687" i="3"/>
  <c r="J687" i="3" s="1"/>
  <c r="H687" i="3" s="1"/>
  <c r="X719" i="3"/>
  <c r="J719" i="3" s="1"/>
  <c r="H719" i="3" s="1"/>
  <c r="X751" i="3"/>
  <c r="J751" i="3" s="1"/>
  <c r="H751" i="3" s="1"/>
  <c r="X783" i="3"/>
  <c r="J783" i="3" s="1"/>
  <c r="H783" i="3" s="1"/>
  <c r="X815" i="3"/>
  <c r="J815" i="3" s="1"/>
  <c r="H815" i="3" s="1"/>
  <c r="X847" i="3"/>
  <c r="J847" i="3" s="1"/>
  <c r="H847" i="3" s="1"/>
  <c r="X879" i="3"/>
  <c r="J879" i="3" s="1"/>
  <c r="H879" i="3" s="1"/>
  <c r="X911" i="3"/>
  <c r="J911" i="3" s="1"/>
  <c r="H911" i="3" s="1"/>
  <c r="X943" i="3"/>
  <c r="J943" i="3" s="1"/>
  <c r="H943" i="3" s="1"/>
  <c r="X975" i="3"/>
  <c r="J975" i="3" s="1"/>
  <c r="H975" i="3" s="1"/>
  <c r="X1007" i="3"/>
  <c r="J1007" i="3" s="1"/>
  <c r="H1007" i="3" s="1"/>
  <c r="X773" i="3"/>
  <c r="J773" i="3" s="1"/>
  <c r="H773" i="3" s="1"/>
  <c r="X901" i="3"/>
  <c r="J901" i="3" s="1"/>
  <c r="H901" i="3" s="1"/>
  <c r="X24" i="3"/>
  <c r="J24" i="3" s="1"/>
  <c r="H24" i="3" s="1"/>
  <c r="X56" i="3"/>
  <c r="J56" i="3" s="1"/>
  <c r="H56" i="3" s="1"/>
  <c r="X88" i="3"/>
  <c r="J88" i="3" s="1"/>
  <c r="H88" i="3" s="1"/>
  <c r="X120" i="3"/>
  <c r="J120" i="3" s="1"/>
  <c r="H120" i="3" s="1"/>
  <c r="X152" i="3"/>
  <c r="J152" i="3" s="1"/>
  <c r="H152" i="3" s="1"/>
  <c r="X184" i="3"/>
  <c r="J184" i="3" s="1"/>
  <c r="H184" i="3" s="1"/>
  <c r="X216" i="3"/>
  <c r="J216" i="3" s="1"/>
  <c r="H216" i="3" s="1"/>
  <c r="X248" i="3"/>
  <c r="J248" i="3" s="1"/>
  <c r="H248" i="3" s="1"/>
  <c r="X280" i="3"/>
  <c r="J280" i="3" s="1"/>
  <c r="H280" i="3" s="1"/>
  <c r="X312" i="3"/>
  <c r="J312" i="3" s="1"/>
  <c r="H312" i="3" s="1"/>
  <c r="X344" i="3"/>
  <c r="J344" i="3" s="1"/>
  <c r="H344" i="3" s="1"/>
  <c r="X376" i="3"/>
  <c r="J376" i="3" s="1"/>
  <c r="H376" i="3" s="1"/>
  <c r="X408" i="3"/>
  <c r="J408" i="3" s="1"/>
  <c r="H408" i="3" s="1"/>
  <c r="X440" i="3"/>
  <c r="J440" i="3" s="1"/>
  <c r="H440" i="3" s="1"/>
  <c r="X472" i="3"/>
  <c r="J472" i="3" s="1"/>
  <c r="H472" i="3" s="1"/>
  <c r="X504" i="3"/>
  <c r="J504" i="3" s="1"/>
  <c r="H504" i="3" s="1"/>
  <c r="X536" i="3"/>
  <c r="J536" i="3" s="1"/>
  <c r="H536" i="3" s="1"/>
  <c r="X568" i="3"/>
  <c r="J568" i="3" s="1"/>
  <c r="H568" i="3" s="1"/>
  <c r="X600" i="3"/>
  <c r="J600" i="3" s="1"/>
  <c r="H600" i="3" s="1"/>
  <c r="X632" i="3"/>
  <c r="J632" i="3" s="1"/>
  <c r="H632" i="3" s="1"/>
  <c r="X664" i="3"/>
  <c r="J664" i="3" s="1"/>
  <c r="H664" i="3" s="1"/>
  <c r="X944" i="3"/>
  <c r="J944" i="3" s="1"/>
  <c r="H944" i="3" s="1"/>
  <c r="X976" i="3"/>
  <c r="J976" i="3" s="1"/>
  <c r="H976" i="3" s="1"/>
  <c r="X1008" i="3"/>
  <c r="J1008" i="3" s="1"/>
  <c r="H1008" i="3" s="1"/>
  <c r="X453" i="3"/>
  <c r="J453" i="3" s="1"/>
  <c r="H453" i="3" s="1"/>
  <c r="X744" i="3"/>
  <c r="J744" i="3" s="1"/>
  <c r="H744" i="3" s="1"/>
  <c r="X872" i="3"/>
  <c r="J872" i="3" s="1"/>
  <c r="H872" i="3" s="1"/>
  <c r="X761" i="3"/>
  <c r="J761" i="3" s="1"/>
  <c r="H761" i="3" s="1"/>
  <c r="X335" i="3"/>
  <c r="J335" i="3" s="1"/>
  <c r="H335" i="3" s="1"/>
  <c r="X897" i="3"/>
  <c r="J897" i="3" s="1"/>
  <c r="H897" i="3" s="1"/>
  <c r="X679" i="3"/>
  <c r="J679" i="3" s="1"/>
  <c r="H679" i="3" s="1"/>
  <c r="X239" i="3"/>
  <c r="J239" i="3" s="1"/>
  <c r="H239" i="3" s="1"/>
  <c r="X865" i="3"/>
  <c r="J865" i="3" s="1"/>
  <c r="H865" i="3" s="1"/>
  <c r="X704" i="3"/>
  <c r="J704" i="3" s="1"/>
  <c r="H704" i="3" s="1"/>
  <c r="X271" i="3"/>
  <c r="J271" i="3" s="1"/>
  <c r="H271" i="3" s="1"/>
  <c r="X880" i="3"/>
  <c r="J880" i="3" s="1"/>
  <c r="H880" i="3" s="1"/>
  <c r="X768" i="3"/>
  <c r="J768" i="3" s="1"/>
  <c r="H768" i="3" s="1"/>
  <c r="X631" i="3"/>
  <c r="J631" i="3" s="1"/>
  <c r="H631" i="3" s="1"/>
  <c r="X713" i="3"/>
  <c r="J713" i="3" s="1"/>
  <c r="H713" i="3" s="1"/>
  <c r="J921" i="3"/>
  <c r="H921" i="3" s="1"/>
  <c r="J64" i="3"/>
  <c r="H64" i="3" s="1"/>
  <c r="J777" i="3"/>
  <c r="H777" i="3" s="1"/>
  <c r="J52" i="3"/>
  <c r="H52" i="3" s="1"/>
  <c r="J151" i="3"/>
  <c r="H151" i="3" s="1"/>
  <c r="J318" i="3"/>
  <c r="H318" i="3" s="1"/>
  <c r="J574" i="3"/>
  <c r="H574" i="3" s="1"/>
  <c r="J425" i="3"/>
  <c r="H425" i="3" s="1"/>
  <c r="J789" i="3"/>
  <c r="H789" i="3" s="1"/>
  <c r="J760" i="3"/>
  <c r="H760" i="3" s="1"/>
  <c r="J980" i="3"/>
  <c r="H980" i="3" s="1"/>
  <c r="J621" i="3"/>
  <c r="H621" i="3" s="1"/>
  <c r="J689" i="3"/>
  <c r="H689" i="3" s="1"/>
  <c r="J877" i="3"/>
  <c r="H877" i="3" s="1"/>
  <c r="J156" i="3"/>
  <c r="H156" i="3" s="1"/>
  <c r="J284" i="3"/>
  <c r="H284" i="3" s="1"/>
  <c r="J796" i="3"/>
  <c r="H796" i="3" s="1"/>
  <c r="J828" i="3"/>
  <c r="H828" i="3" s="1"/>
  <c r="J860" i="3"/>
  <c r="H860" i="3" s="1"/>
  <c r="J892" i="3"/>
  <c r="H892" i="3" s="1"/>
  <c r="J470" i="3"/>
  <c r="H470" i="3" s="1"/>
  <c r="J57" i="3"/>
  <c r="H57" i="3" s="1"/>
  <c r="J321" i="3"/>
  <c r="H321" i="3" s="1"/>
  <c r="J758" i="3"/>
  <c r="H758" i="3" s="1"/>
  <c r="J357" i="3"/>
  <c r="H357" i="3" s="1"/>
  <c r="J399" i="3"/>
  <c r="H399" i="3" s="1"/>
  <c r="J466" i="3"/>
  <c r="H466" i="3" s="1"/>
  <c r="J146" i="3"/>
  <c r="H146" i="3" s="1"/>
  <c r="J967" i="3"/>
  <c r="H967" i="3" s="1"/>
  <c r="J507" i="3"/>
  <c r="H507" i="3" s="1"/>
  <c r="J371" i="3"/>
  <c r="H371" i="3" s="1"/>
  <c r="J82" i="3"/>
  <c r="H82" i="3" s="1"/>
  <c r="J215" i="3"/>
  <c r="H215" i="3" s="1"/>
  <c r="J178" i="3"/>
  <c r="H178" i="3" s="1"/>
  <c r="J787" i="3"/>
  <c r="H787" i="3" s="1"/>
  <c r="J83" i="3"/>
  <c r="H83" i="3" s="1"/>
  <c r="J147" i="3"/>
  <c r="H147" i="3" s="1"/>
  <c r="J211" i="3"/>
  <c r="H211" i="3" s="1"/>
  <c r="C20" i="3" l="1"/>
  <c r="A19" i="3"/>
  <c r="H15" i="3"/>
  <c r="G26" i="3"/>
  <c r="J3" i="3"/>
  <c r="L3" i="3"/>
  <c r="M3" i="3"/>
  <c r="N3" i="3"/>
  <c r="I3" i="3"/>
  <c r="A20" i="3" l="1"/>
  <c r="C21" i="3"/>
  <c r="G20" i="3"/>
  <c r="G4" i="3"/>
  <c r="E26" i="3"/>
  <c r="G28" i="3"/>
  <c r="G18" i="3"/>
  <c r="G34" i="3"/>
  <c r="G36" i="3"/>
  <c r="G29" i="3"/>
  <c r="G24" i="3"/>
  <c r="G35" i="3"/>
  <c r="G27" i="3"/>
  <c r="G38" i="3"/>
  <c r="G30" i="3"/>
  <c r="G22" i="3"/>
  <c r="G31" i="3"/>
  <c r="G23" i="3"/>
  <c r="G37" i="3"/>
  <c r="G21" i="3"/>
  <c r="C22" i="3" l="1"/>
  <c r="A21" i="3"/>
  <c r="F21" i="3" s="1"/>
  <c r="D6" i="3"/>
  <c r="G6" i="3" s="1"/>
  <c r="G272" i="3"/>
  <c r="F36" i="3"/>
  <c r="E36" i="3"/>
  <c r="F28" i="3"/>
  <c r="E28" i="3"/>
  <c r="F27" i="3"/>
  <c r="E27" i="3"/>
  <c r="F34" i="3"/>
  <c r="E34" i="3"/>
  <c r="F23" i="3"/>
  <c r="F31" i="3"/>
  <c r="E31" i="3"/>
  <c r="F24" i="3"/>
  <c r="F22" i="3"/>
  <c r="F18" i="3"/>
  <c r="E18" i="3"/>
  <c r="E21" i="3"/>
  <c r="F35" i="3"/>
  <c r="E35" i="3"/>
  <c r="F37" i="3"/>
  <c r="E37" i="3"/>
  <c r="F30" i="3"/>
  <c r="E30" i="3"/>
  <c r="F29" i="3"/>
  <c r="E29" i="3"/>
  <c r="F20" i="3"/>
  <c r="E20" i="3"/>
  <c r="F38" i="3"/>
  <c r="E38" i="3"/>
  <c r="A22" i="3" l="1"/>
  <c r="E22" i="3" s="1"/>
  <c r="C23" i="3"/>
  <c r="N12" i="3"/>
  <c r="M12" i="3"/>
  <c r="I12" i="3"/>
  <c r="J12" i="3"/>
  <c r="H12" i="3"/>
  <c r="F272" i="3"/>
  <c r="E272" i="3"/>
  <c r="G265" i="3"/>
  <c r="G527" i="3"/>
  <c r="G508" i="3"/>
  <c r="G271" i="3"/>
  <c r="G818" i="3"/>
  <c r="G653" i="3"/>
  <c r="G756" i="3"/>
  <c r="G650" i="3"/>
  <c r="A23" i="3" l="1"/>
  <c r="E23" i="3" s="1"/>
  <c r="C24" i="3"/>
  <c r="G68" i="3"/>
  <c r="G801" i="3"/>
  <c r="F508" i="3"/>
  <c r="E508" i="3"/>
  <c r="G826" i="3"/>
  <c r="G892" i="3"/>
  <c r="G872" i="3"/>
  <c r="G898" i="3"/>
  <c r="G884" i="3"/>
  <c r="G909" i="3"/>
  <c r="G835" i="3"/>
  <c r="G932" i="3"/>
  <c r="F756" i="3"/>
  <c r="E756" i="3"/>
  <c r="E653" i="3"/>
  <c r="F653" i="3"/>
  <c r="G904" i="3"/>
  <c r="G415" i="3"/>
  <c r="G921" i="3"/>
  <c r="F527" i="3"/>
  <c r="E527" i="3"/>
  <c r="G882" i="3"/>
  <c r="G750" i="3"/>
  <c r="G697" i="3"/>
  <c r="G834" i="3"/>
  <c r="G407" i="3"/>
  <c r="G896" i="3"/>
  <c r="G299" i="3"/>
  <c r="G816" i="3"/>
  <c r="G925" i="3"/>
  <c r="G824" i="3"/>
  <c r="F265" i="3"/>
  <c r="E265" i="3"/>
  <c r="G326" i="3"/>
  <c r="G894" i="3"/>
  <c r="G349" i="3"/>
  <c r="G924" i="3"/>
  <c r="G917" i="3"/>
  <c r="G753" i="3"/>
  <c r="G937" i="3"/>
  <c r="G232" i="3"/>
  <c r="G864" i="3"/>
  <c r="G709" i="3"/>
  <c r="G273" i="3"/>
  <c r="G842" i="3"/>
  <c r="G891" i="3"/>
  <c r="G888" i="3"/>
  <c r="G820" i="3"/>
  <c r="F271" i="3"/>
  <c r="E271" i="3"/>
  <c r="G926" i="3"/>
  <c r="G866" i="3"/>
  <c r="G874" i="3"/>
  <c r="G908" i="3"/>
  <c r="G934" i="3"/>
  <c r="G929" i="3"/>
  <c r="G1009" i="3"/>
  <c r="F818" i="3"/>
  <c r="E818" i="3"/>
  <c r="G205" i="3"/>
  <c r="G843" i="3"/>
  <c r="G744" i="3"/>
  <c r="G868" i="3"/>
  <c r="G353" i="3"/>
  <c r="F650" i="3"/>
  <c r="E650" i="3"/>
  <c r="G328" i="3"/>
  <c r="G347" i="3"/>
  <c r="G880" i="3"/>
  <c r="G916" i="3"/>
  <c r="G155" i="3"/>
  <c r="G876" i="3"/>
  <c r="C25" i="3" l="1"/>
  <c r="A24" i="3"/>
  <c r="E24" i="3" s="1"/>
  <c r="G296" i="3"/>
  <c r="G933" i="3"/>
  <c r="G720" i="3"/>
  <c r="G409" i="3"/>
  <c r="G165" i="3"/>
  <c r="G490" i="3"/>
  <c r="G184" i="3"/>
  <c r="G749" i="3"/>
  <c r="G716" i="3"/>
  <c r="G189" i="3"/>
  <c r="G563" i="3"/>
  <c r="G421" i="3"/>
  <c r="F68" i="3"/>
  <c r="E68" i="3"/>
  <c r="G522" i="3"/>
  <c r="G514" i="3"/>
  <c r="G150" i="3"/>
  <c r="F801" i="3"/>
  <c r="E801" i="3"/>
  <c r="G318" i="3"/>
  <c r="G625" i="3"/>
  <c r="G146" i="3"/>
  <c r="G746" i="3"/>
  <c r="G609" i="3"/>
  <c r="G569" i="3"/>
  <c r="E917" i="3"/>
  <c r="F917" i="3"/>
  <c r="G889" i="3"/>
  <c r="G936" i="3"/>
  <c r="G757" i="3"/>
  <c r="G885" i="3"/>
  <c r="G619" i="3"/>
  <c r="G69" i="3"/>
  <c r="G230" i="3"/>
  <c r="G431" i="3"/>
  <c r="G526" i="3"/>
  <c r="F826" i="3"/>
  <c r="E826" i="3"/>
  <c r="E924" i="3"/>
  <c r="F924" i="3"/>
  <c r="G134" i="3"/>
  <c r="G804" i="3"/>
  <c r="E347" i="3"/>
  <c r="F347" i="3"/>
  <c r="G92" i="3"/>
  <c r="E934" i="3"/>
  <c r="F934" i="3"/>
  <c r="G870" i="3"/>
  <c r="G935" i="3"/>
  <c r="G458" i="3"/>
  <c r="F937" i="3"/>
  <c r="E937" i="3"/>
  <c r="G463" i="3"/>
  <c r="G899" i="3"/>
  <c r="G860" i="3"/>
  <c r="G449" i="3"/>
  <c r="G848" i="3"/>
  <c r="G605" i="3"/>
  <c r="G358" i="3"/>
  <c r="G829" i="3"/>
  <c r="E892" i="3"/>
  <c r="F892" i="3"/>
  <c r="G436" i="3"/>
  <c r="G535" i="3"/>
  <c r="G84" i="3"/>
  <c r="G457" i="3"/>
  <c r="G838" i="3"/>
  <c r="F744" i="3"/>
  <c r="E744" i="3"/>
  <c r="G293" i="3"/>
  <c r="E1009" i="3"/>
  <c r="F1009" i="3"/>
  <c r="G920" i="3"/>
  <c r="G875" i="3"/>
  <c r="G796" i="3"/>
  <c r="G915" i="3"/>
  <c r="G869" i="3"/>
  <c r="G897" i="3"/>
  <c r="G893" i="3"/>
  <c r="G404" i="3"/>
  <c r="G370" i="3"/>
  <c r="G830" i="3"/>
  <c r="E299" i="3"/>
  <c r="F299" i="3"/>
  <c r="G479" i="3"/>
  <c r="G466" i="3"/>
  <c r="G837" i="3"/>
  <c r="G79" i="3"/>
  <c r="G411" i="3"/>
  <c r="G1011" i="3"/>
  <c r="G861" i="3"/>
  <c r="G798" i="3"/>
  <c r="G913" i="3"/>
  <c r="G792" i="3"/>
  <c r="G713" i="3"/>
  <c r="G518" i="3"/>
  <c r="G878" i="3"/>
  <c r="G611" i="3"/>
  <c r="F709" i="3"/>
  <c r="E709" i="3"/>
  <c r="G434" i="3"/>
  <c r="F824" i="3"/>
  <c r="E824" i="3"/>
  <c r="G462" i="3"/>
  <c r="E328" i="3"/>
  <c r="F328" i="3"/>
  <c r="G177" i="3"/>
  <c r="G515" i="3"/>
  <c r="G573" i="3"/>
  <c r="F205" i="3"/>
  <c r="E205" i="3"/>
  <c r="E874" i="3"/>
  <c r="F874" i="3"/>
  <c r="G684" i="3"/>
  <c r="F232" i="3"/>
  <c r="E232" i="3"/>
  <c r="G617" i="3"/>
  <c r="G440" i="3"/>
  <c r="G849" i="3"/>
  <c r="G692" i="3"/>
  <c r="F834" i="3"/>
  <c r="E834" i="3"/>
  <c r="F697" i="3"/>
  <c r="E697" i="3"/>
  <c r="G74" i="3"/>
  <c r="G825" i="3"/>
  <c r="F415" i="3"/>
  <c r="E415" i="3"/>
  <c r="G846" i="3"/>
  <c r="G873" i="3"/>
  <c r="G327" i="3"/>
  <c r="G877" i="3"/>
  <c r="G447" i="3"/>
  <c r="G252" i="3"/>
  <c r="E925" i="3"/>
  <c r="F925" i="3"/>
  <c r="G927" i="3"/>
  <c r="E882" i="3"/>
  <c r="F882" i="3"/>
  <c r="G923" i="3"/>
  <c r="F155" i="3"/>
  <c r="E155" i="3"/>
  <c r="G180" i="3"/>
  <c r="G852" i="3"/>
  <c r="G867" i="3"/>
  <c r="G1012" i="3"/>
  <c r="G442" i="3"/>
  <c r="G681" i="3"/>
  <c r="G450" i="3"/>
  <c r="G414" i="3"/>
  <c r="G77" i="3"/>
  <c r="G686" i="3"/>
  <c r="G475" i="3"/>
  <c r="E926" i="3"/>
  <c r="F926" i="3"/>
  <c r="G715" i="3"/>
  <c r="F842" i="3"/>
  <c r="E842" i="3"/>
  <c r="G907" i="3"/>
  <c r="G652" i="3"/>
  <c r="F753" i="3"/>
  <c r="E753" i="3"/>
  <c r="G51" i="3"/>
  <c r="E326" i="3"/>
  <c r="F326" i="3"/>
  <c r="G448" i="3"/>
  <c r="G645" i="3"/>
  <c r="G911" i="3"/>
  <c r="G219" i="3"/>
  <c r="F816" i="3"/>
  <c r="E816" i="3"/>
  <c r="G901" i="3"/>
  <c r="G850" i="3"/>
  <c r="G439" i="3"/>
  <c r="G116" i="3"/>
  <c r="G886" i="3"/>
  <c r="G424" i="3"/>
  <c r="G905" i="3"/>
  <c r="E932" i="3"/>
  <c r="F932" i="3"/>
  <c r="F835" i="3"/>
  <c r="E835" i="3"/>
  <c r="G688" i="3"/>
  <c r="G291" i="3"/>
  <c r="G1010" i="3"/>
  <c r="G441" i="3"/>
  <c r="G438" i="3"/>
  <c r="G928" i="3"/>
  <c r="E880" i="3"/>
  <c r="F880" i="3"/>
  <c r="G821" i="3"/>
  <c r="G350" i="3"/>
  <c r="G426" i="3"/>
  <c r="G712" i="3"/>
  <c r="G362" i="3"/>
  <c r="F843" i="3"/>
  <c r="E843" i="3"/>
  <c r="E908" i="3"/>
  <c r="F908" i="3"/>
  <c r="E866" i="3"/>
  <c r="F866" i="3"/>
  <c r="G903" i="3"/>
  <c r="E888" i="3"/>
  <c r="F888" i="3"/>
  <c r="G396" i="3"/>
  <c r="G365" i="3"/>
  <c r="E349" i="3"/>
  <c r="F349" i="3"/>
  <c r="G856" i="3"/>
  <c r="G862" i="3"/>
  <c r="G364" i="3"/>
  <c r="G577" i="3"/>
  <c r="G854" i="3"/>
  <c r="G881" i="3"/>
  <c r="G1007" i="3"/>
  <c r="E896" i="3"/>
  <c r="F896" i="3"/>
  <c r="G813" i="3"/>
  <c r="E904" i="3"/>
  <c r="F904" i="3"/>
  <c r="G857" i="3"/>
  <c r="G906" i="3"/>
  <c r="G88" i="3"/>
  <c r="E898" i="3"/>
  <c r="F898" i="3"/>
  <c r="G853" i="3"/>
  <c r="F820" i="3"/>
  <c r="E820" i="3"/>
  <c r="G608" i="3"/>
  <c r="G192" i="3"/>
  <c r="E872" i="3"/>
  <c r="F872" i="3"/>
  <c r="G423" i="3"/>
  <c r="G398" i="3"/>
  <c r="E916" i="3"/>
  <c r="F916" i="3"/>
  <c r="G433" i="3"/>
  <c r="G418" i="3"/>
  <c r="F353" i="3"/>
  <c r="E353" i="3"/>
  <c r="G242" i="3"/>
  <c r="G858" i="3"/>
  <c r="G583" i="3"/>
  <c r="G931" i="3"/>
  <c r="E864" i="3"/>
  <c r="F864" i="3"/>
  <c r="G902" i="3"/>
  <c r="G70" i="3"/>
  <c r="E894" i="3"/>
  <c r="F894" i="3"/>
  <c r="G919" i="3"/>
  <c r="F750" i="3"/>
  <c r="E750" i="3"/>
  <c r="G468" i="3"/>
  <c r="F921" i="3"/>
  <c r="E921" i="3"/>
  <c r="G432" i="3"/>
  <c r="G481" i="3"/>
  <c r="G456" i="3"/>
  <c r="G412" i="3"/>
  <c r="G425" i="3"/>
  <c r="G525" i="3"/>
  <c r="G690" i="3"/>
  <c r="G354" i="3"/>
  <c r="E876" i="3"/>
  <c r="F876" i="3"/>
  <c r="G444" i="3"/>
  <c r="E868" i="3"/>
  <c r="F868" i="3"/>
  <c r="G883" i="3"/>
  <c r="G312" i="3"/>
  <c r="G428" i="3"/>
  <c r="F929" i="3"/>
  <c r="E929" i="3"/>
  <c r="E891" i="3"/>
  <c r="F891" i="3"/>
  <c r="F273" i="3"/>
  <c r="E273" i="3"/>
  <c r="G790" i="3"/>
  <c r="G802" i="3"/>
  <c r="G581" i="3"/>
  <c r="G464" i="3"/>
  <c r="G613" i="3"/>
  <c r="G800" i="3"/>
  <c r="G700" i="3"/>
  <c r="F407" i="3"/>
  <c r="E407" i="3"/>
  <c r="G452" i="3"/>
  <c r="G817" i="3"/>
  <c r="G938" i="3"/>
  <c r="G1006" i="3"/>
  <c r="G865" i="3"/>
  <c r="G460" i="3"/>
  <c r="E909" i="3"/>
  <c r="F909" i="3"/>
  <c r="E884" i="3"/>
  <c r="F884" i="3"/>
  <c r="G86" i="3"/>
  <c r="G322" i="3"/>
  <c r="G16" i="3"/>
  <c r="G33" i="3"/>
  <c r="G17" i="3"/>
  <c r="G25" i="3"/>
  <c r="G32" i="3"/>
  <c r="A25" i="3" l="1"/>
  <c r="C26" i="3"/>
  <c r="G788" i="3"/>
  <c r="F296" i="3"/>
  <c r="E296" i="3"/>
  <c r="G1013" i="3"/>
  <c r="G159" i="3"/>
  <c r="E933" i="3"/>
  <c r="F933" i="3"/>
  <c r="G743" i="3"/>
  <c r="G912" i="3"/>
  <c r="G352" i="3"/>
  <c r="G493" i="3"/>
  <c r="E720" i="3"/>
  <c r="F720" i="3"/>
  <c r="G501" i="3"/>
  <c r="G1005" i="3"/>
  <c r="G895" i="3"/>
  <c r="G890" i="3"/>
  <c r="G730" i="3"/>
  <c r="G649" i="3"/>
  <c r="G486" i="3"/>
  <c r="G747" i="3"/>
  <c r="G726" i="3"/>
  <c r="G67" i="3"/>
  <c r="G810" i="3"/>
  <c r="G264" i="3"/>
  <c r="G797" i="3"/>
  <c r="F409" i="3"/>
  <c r="E409" i="3"/>
  <c r="G745" i="3"/>
  <c r="G793" i="3"/>
  <c r="G529" i="3"/>
  <c r="G405" i="3"/>
  <c r="G303" i="3"/>
  <c r="F165" i="3"/>
  <c r="E165" i="3"/>
  <c r="F749" i="3"/>
  <c r="E749" i="3"/>
  <c r="G758" i="3"/>
  <c r="G517" i="3"/>
  <c r="F514" i="3"/>
  <c r="E514" i="3"/>
  <c r="G196" i="3"/>
  <c r="G83" i="3"/>
  <c r="G246" i="3"/>
  <c r="G498" i="3"/>
  <c r="G567" i="3"/>
  <c r="G494" i="3"/>
  <c r="G736" i="3"/>
  <c r="G822" i="3"/>
  <c r="G741" i="3"/>
  <c r="G419" i="3"/>
  <c r="G724" i="3"/>
  <c r="G154" i="3"/>
  <c r="G254" i="3"/>
  <c r="G496" i="3"/>
  <c r="G683" i="3"/>
  <c r="G144" i="3"/>
  <c r="F490" i="3"/>
  <c r="E490" i="3"/>
  <c r="G482" i="3"/>
  <c r="F746" i="3"/>
  <c r="E746" i="3"/>
  <c r="F625" i="3"/>
  <c r="E625" i="3"/>
  <c r="G149" i="3"/>
  <c r="G754" i="3"/>
  <c r="G492" i="3"/>
  <c r="G417" i="3"/>
  <c r="G528" i="3"/>
  <c r="G752" i="3"/>
  <c r="G164" i="3"/>
  <c r="G725" i="3"/>
  <c r="G371" i="3"/>
  <c r="G714" i="3"/>
  <c r="G703" i="3"/>
  <c r="G507" i="3"/>
  <c r="G510" i="3"/>
  <c r="G497" i="3"/>
  <c r="G139" i="3"/>
  <c r="F146" i="3"/>
  <c r="E146" i="3"/>
  <c r="G197" i="3"/>
  <c r="G176" i="3"/>
  <c r="F421" i="3"/>
  <c r="E421" i="3"/>
  <c r="G530" i="3"/>
  <c r="G633" i="3"/>
  <c r="G722" i="3"/>
  <c r="G519" i="3"/>
  <c r="G268" i="3"/>
  <c r="G487" i="3"/>
  <c r="F150" i="3"/>
  <c r="E150" i="3"/>
  <c r="G142" i="3"/>
  <c r="G723" i="3"/>
  <c r="G224" i="3"/>
  <c r="F563" i="3"/>
  <c r="E563" i="3"/>
  <c r="G172" i="3"/>
  <c r="G827" i="3"/>
  <c r="G166" i="3"/>
  <c r="G719" i="3"/>
  <c r="F569" i="3"/>
  <c r="E569" i="3"/>
  <c r="G413" i="3"/>
  <c r="G202" i="3"/>
  <c r="G480" i="3"/>
  <c r="G191" i="3"/>
  <c r="G489" i="3"/>
  <c r="G190" i="3"/>
  <c r="G727" i="3"/>
  <c r="F189" i="3"/>
  <c r="E189" i="3"/>
  <c r="G163" i="3"/>
  <c r="G234" i="3"/>
  <c r="G148" i="3"/>
  <c r="G812" i="3"/>
  <c r="G1008" i="3"/>
  <c r="G561" i="3"/>
  <c r="F609" i="3"/>
  <c r="E609" i="3"/>
  <c r="G520" i="3"/>
  <c r="G536" i="3"/>
  <c r="G195" i="3"/>
  <c r="G210" i="3"/>
  <c r="F184" i="3"/>
  <c r="E184" i="3"/>
  <c r="G732" i="3"/>
  <c r="F318" i="3"/>
  <c r="E318" i="3"/>
  <c r="G478" i="3"/>
  <c r="G505" i="3"/>
  <c r="G711" i="3"/>
  <c r="F522" i="3"/>
  <c r="E522" i="3"/>
  <c r="G269" i="3"/>
  <c r="G755" i="3"/>
  <c r="E716" i="3"/>
  <c r="F716" i="3"/>
  <c r="G708" i="3"/>
  <c r="E1010" i="3"/>
  <c r="F1010" i="3"/>
  <c r="E911" i="3"/>
  <c r="F911" i="3"/>
  <c r="G380" i="3"/>
  <c r="F715" i="3"/>
  <c r="E715" i="3"/>
  <c r="F686" i="3"/>
  <c r="E686" i="3"/>
  <c r="G390" i="3"/>
  <c r="E867" i="3"/>
  <c r="F867" i="3"/>
  <c r="G372" i="3"/>
  <c r="G381" i="3"/>
  <c r="F327" i="3"/>
  <c r="E327" i="3"/>
  <c r="F692" i="3"/>
  <c r="E692" i="3"/>
  <c r="E849" i="3"/>
  <c r="F849" i="3"/>
  <c r="F617" i="3"/>
  <c r="E617" i="3"/>
  <c r="G635" i="3"/>
  <c r="F515" i="3"/>
  <c r="E515" i="3"/>
  <c r="G374" i="3"/>
  <c r="E878" i="3"/>
  <c r="F878" i="3"/>
  <c r="F479" i="3"/>
  <c r="E479" i="3"/>
  <c r="G386" i="3"/>
  <c r="F830" i="3"/>
  <c r="E830" i="3"/>
  <c r="F404" i="3"/>
  <c r="E404" i="3"/>
  <c r="E897" i="3"/>
  <c r="F897" i="3"/>
  <c r="E869" i="3"/>
  <c r="F869" i="3"/>
  <c r="E920" i="3"/>
  <c r="F920" i="3"/>
  <c r="F838" i="3"/>
  <c r="E838" i="3"/>
  <c r="F84" i="3"/>
  <c r="E84" i="3"/>
  <c r="F829" i="3"/>
  <c r="E829" i="3"/>
  <c r="E935" i="3"/>
  <c r="F935" i="3"/>
  <c r="G391" i="3"/>
  <c r="G839" i="3"/>
  <c r="F230" i="3"/>
  <c r="E230" i="3"/>
  <c r="F757" i="3"/>
  <c r="E757" i="3"/>
  <c r="G387" i="3"/>
  <c r="G383" i="3"/>
  <c r="E312" i="3"/>
  <c r="F312" i="3"/>
  <c r="G385" i="3"/>
  <c r="F690" i="3"/>
  <c r="E690" i="3"/>
  <c r="G376" i="3"/>
  <c r="E902" i="3"/>
  <c r="F902" i="3"/>
  <c r="G392" i="3"/>
  <c r="F423" i="3"/>
  <c r="E423" i="3"/>
  <c r="F608" i="3"/>
  <c r="E608" i="3"/>
  <c r="E906" i="3"/>
  <c r="F906" i="3"/>
  <c r="G666" i="3"/>
  <c r="F396" i="3"/>
  <c r="E396" i="3"/>
  <c r="E903" i="3"/>
  <c r="F903" i="3"/>
  <c r="F712" i="3"/>
  <c r="E712" i="3"/>
  <c r="G375" i="3"/>
  <c r="F424" i="3"/>
  <c r="E424" i="3"/>
  <c r="F439" i="3"/>
  <c r="E439" i="3"/>
  <c r="G108" i="3"/>
  <c r="G233" i="3"/>
  <c r="G996" i="3"/>
  <c r="G615" i="3"/>
  <c r="G795" i="3"/>
  <c r="G556" i="3"/>
  <c r="G266" i="3"/>
  <c r="G582" i="3"/>
  <c r="G773" i="3"/>
  <c r="G1002" i="3"/>
  <c r="G786" i="3"/>
  <c r="G960" i="3"/>
  <c r="G970" i="3"/>
  <c r="G578" i="3"/>
  <c r="G557" i="3"/>
  <c r="G986" i="3"/>
  <c r="G576" i="3"/>
  <c r="G1003" i="3"/>
  <c r="G54" i="3"/>
  <c r="G791" i="3"/>
  <c r="G997" i="3"/>
  <c r="G977" i="3"/>
  <c r="G568" i="3"/>
  <c r="G952" i="3"/>
  <c r="G945" i="3"/>
  <c r="G946" i="3"/>
  <c r="G558" i="3"/>
  <c r="G115" i="3"/>
  <c r="G89" i="3"/>
  <c r="G98" i="3"/>
  <c r="G245" i="3"/>
  <c r="G551" i="3"/>
  <c r="G978" i="3"/>
  <c r="G947" i="3"/>
  <c r="G1000" i="3"/>
  <c r="G841" i="3"/>
  <c r="G762" i="3"/>
  <c r="G90" i="3"/>
  <c r="G784" i="3"/>
  <c r="G131" i="3"/>
  <c r="G777" i="3"/>
  <c r="G544" i="3"/>
  <c r="G983" i="3"/>
  <c r="F79" i="3"/>
  <c r="E79" i="3"/>
  <c r="G765" i="3"/>
  <c r="G135" i="3"/>
  <c r="G950" i="3"/>
  <c r="G768" i="3"/>
  <c r="G227" i="3"/>
  <c r="G887" i="3"/>
  <c r="G221" i="3"/>
  <c r="G267" i="3"/>
  <c r="G987" i="3"/>
  <c r="G82" i="3"/>
  <c r="G969" i="3"/>
  <c r="G94" i="3"/>
  <c r="G787" i="3"/>
  <c r="G263" i="3"/>
  <c r="F619" i="3"/>
  <c r="E619" i="3"/>
  <c r="G223" i="3"/>
  <c r="G840" i="3"/>
  <c r="F86" i="3"/>
  <c r="E86" i="3"/>
  <c r="F581" i="3"/>
  <c r="E581" i="3"/>
  <c r="G661" i="3"/>
  <c r="G138" i="3"/>
  <c r="E881" i="3"/>
  <c r="F881" i="3"/>
  <c r="F821" i="3"/>
  <c r="E821" i="3"/>
  <c r="G377" i="3"/>
  <c r="F645" i="3"/>
  <c r="E645" i="3"/>
  <c r="E852" i="3"/>
  <c r="F852" i="3"/>
  <c r="F252" i="3"/>
  <c r="E252" i="3"/>
  <c r="F825" i="3"/>
  <c r="E825" i="3"/>
  <c r="F837" i="3"/>
  <c r="E837" i="3"/>
  <c r="F466" i="3"/>
  <c r="E466" i="3"/>
  <c r="G660" i="3"/>
  <c r="F535" i="3"/>
  <c r="E535" i="3"/>
  <c r="F452" i="3"/>
  <c r="E452" i="3"/>
  <c r="G181" i="3"/>
  <c r="F931" i="3"/>
  <c r="E931" i="3"/>
  <c r="F433" i="3"/>
  <c r="E433" i="3"/>
  <c r="E901" i="3"/>
  <c r="F901" i="3"/>
  <c r="F77" i="3"/>
  <c r="E77" i="3"/>
  <c r="G47" i="3"/>
  <c r="G66" i="3"/>
  <c r="F447" i="3"/>
  <c r="E447" i="3"/>
  <c r="G59" i="3"/>
  <c r="F462" i="3"/>
  <c r="E462" i="3"/>
  <c r="F518" i="3"/>
  <c r="E518" i="3"/>
  <c r="F792" i="3"/>
  <c r="E792" i="3"/>
  <c r="E913" i="3"/>
  <c r="F913" i="3"/>
  <c r="G658" i="3"/>
  <c r="G95" i="3"/>
  <c r="E875" i="3"/>
  <c r="F875" i="3"/>
  <c r="G48" i="3"/>
  <c r="G670" i="3"/>
  <c r="E848" i="3"/>
  <c r="F848" i="3"/>
  <c r="E860" i="3"/>
  <c r="F860" i="3"/>
  <c r="E899" i="3"/>
  <c r="F899" i="3"/>
  <c r="E870" i="3"/>
  <c r="F870" i="3"/>
  <c r="F804" i="3"/>
  <c r="E804" i="3"/>
  <c r="F69" i="3"/>
  <c r="E69" i="3"/>
  <c r="E1006" i="3"/>
  <c r="F1006" i="3"/>
  <c r="G691" i="3"/>
  <c r="G965" i="3"/>
  <c r="G958" i="3"/>
  <c r="G964" i="3"/>
  <c r="G403" i="3"/>
  <c r="G395" i="3"/>
  <c r="G962" i="3"/>
  <c r="G231" i="3"/>
  <c r="G399" i="3"/>
  <c r="G211" i="3"/>
  <c r="G580" i="3"/>
  <c r="G270" i="3"/>
  <c r="G97" i="3"/>
  <c r="G968" i="3"/>
  <c r="G760" i="3"/>
  <c r="G572" i="3"/>
  <c r="G976" i="3"/>
  <c r="G941" i="3"/>
  <c r="G393" i="3"/>
  <c r="G957" i="3"/>
  <c r="G942" i="3"/>
  <c r="G959" i="3"/>
  <c r="G961" i="3"/>
  <c r="G774" i="3"/>
  <c r="G81" i="3"/>
  <c r="G772" i="3"/>
  <c r="G699" i="3"/>
  <c r="G239" i="3"/>
  <c r="G537" i="3"/>
  <c r="G225" i="3"/>
  <c r="E1012" i="3"/>
  <c r="F1012" i="3"/>
  <c r="G764" i="3"/>
  <c r="G781" i="3"/>
  <c r="G179" i="3"/>
  <c r="G879" i="3"/>
  <c r="G401" i="3"/>
  <c r="G610" i="3"/>
  <c r="G549" i="3"/>
  <c r="G975" i="3"/>
  <c r="G607" i="3"/>
  <c r="G251" i="3"/>
  <c r="G397" i="3"/>
  <c r="E1011" i="3"/>
  <c r="F1011" i="3"/>
  <c r="G998" i="3"/>
  <c r="G125" i="3"/>
  <c r="G783" i="3"/>
  <c r="G770" i="3"/>
  <c r="G956" i="3"/>
  <c r="G553" i="3"/>
  <c r="G255" i="3"/>
  <c r="G871" i="3"/>
  <c r="G995" i="3"/>
  <c r="G989" i="3"/>
  <c r="G939" i="3"/>
  <c r="G776" i="3"/>
  <c r="G579" i="3"/>
  <c r="F605" i="3"/>
  <c r="E605" i="3"/>
  <c r="G900" i="3"/>
  <c r="G953" i="3"/>
  <c r="G564" i="3"/>
  <c r="G117" i="3"/>
  <c r="G990" i="3"/>
  <c r="G984" i="3"/>
  <c r="G208" i="3"/>
  <c r="G96" i="3"/>
  <c r="E865" i="3"/>
  <c r="F865" i="3"/>
  <c r="F790" i="3"/>
  <c r="E790" i="3"/>
  <c r="F456" i="3"/>
  <c r="E456" i="3"/>
  <c r="G675" i="3"/>
  <c r="E350" i="3"/>
  <c r="F350" i="3"/>
  <c r="F938" i="3"/>
  <c r="E938" i="3"/>
  <c r="G639" i="3"/>
  <c r="F444" i="3"/>
  <c r="E444" i="3"/>
  <c r="F242" i="3"/>
  <c r="E242" i="3"/>
  <c r="E854" i="3"/>
  <c r="F854" i="3"/>
  <c r="E862" i="3"/>
  <c r="F862" i="3"/>
  <c r="G663" i="3"/>
  <c r="G677" i="3"/>
  <c r="F438" i="3"/>
  <c r="E438" i="3"/>
  <c r="G382" i="3"/>
  <c r="G657" i="3"/>
  <c r="F219" i="3"/>
  <c r="E219" i="3"/>
  <c r="E907" i="3"/>
  <c r="F907" i="3"/>
  <c r="F442" i="3"/>
  <c r="E442" i="3"/>
  <c r="G668" i="3"/>
  <c r="E927" i="3"/>
  <c r="F927" i="3"/>
  <c r="G199" i="3"/>
  <c r="G40" i="3"/>
  <c r="E846" i="3"/>
  <c r="F846" i="3"/>
  <c r="F74" i="3"/>
  <c r="E74" i="3"/>
  <c r="F440" i="3"/>
  <c r="E440" i="3"/>
  <c r="F177" i="3"/>
  <c r="E177" i="3"/>
  <c r="F611" i="3"/>
  <c r="E611" i="3"/>
  <c r="F713" i="3"/>
  <c r="E713" i="3"/>
  <c r="G389" i="3"/>
  <c r="F798" i="3"/>
  <c r="E798" i="3"/>
  <c r="E861" i="3"/>
  <c r="F861" i="3"/>
  <c r="E915" i="3"/>
  <c r="F915" i="3"/>
  <c r="G209" i="3"/>
  <c r="F436" i="3"/>
  <c r="E436" i="3"/>
  <c r="G43" i="3"/>
  <c r="F358" i="3"/>
  <c r="E358" i="3"/>
  <c r="G669" i="3"/>
  <c r="F463" i="3"/>
  <c r="E463" i="3"/>
  <c r="F92" i="3"/>
  <c r="E92" i="3"/>
  <c r="G93" i="3"/>
  <c r="F134" i="3"/>
  <c r="E134" i="3"/>
  <c r="F526" i="3"/>
  <c r="E526" i="3"/>
  <c r="F431" i="3"/>
  <c r="E431" i="3"/>
  <c r="E885" i="3"/>
  <c r="F885" i="3"/>
  <c r="E936" i="3"/>
  <c r="F936" i="3"/>
  <c r="F460" i="3"/>
  <c r="E460" i="3"/>
  <c r="F354" i="3"/>
  <c r="E354" i="3"/>
  <c r="G388" i="3"/>
  <c r="G662" i="3"/>
  <c r="F51" i="3"/>
  <c r="E51" i="3"/>
  <c r="E883" i="3"/>
  <c r="F883" i="3"/>
  <c r="F425" i="3"/>
  <c r="E425" i="3"/>
  <c r="F70" i="3"/>
  <c r="E70" i="3"/>
  <c r="G61" i="3"/>
  <c r="F583" i="3"/>
  <c r="E583" i="3"/>
  <c r="F398" i="3"/>
  <c r="E398" i="3"/>
  <c r="F813" i="3"/>
  <c r="E813" i="3"/>
  <c r="F362" i="3"/>
  <c r="E362" i="3"/>
  <c r="E886" i="3"/>
  <c r="F886" i="3"/>
  <c r="G944" i="3"/>
  <c r="G247" i="3"/>
  <c r="G253" i="3"/>
  <c r="G682" i="3"/>
  <c r="G940" i="3"/>
  <c r="G241" i="3"/>
  <c r="G991" i="3"/>
  <c r="G546" i="3"/>
  <c r="G249" i="3"/>
  <c r="G53" i="3"/>
  <c r="G259" i="3"/>
  <c r="G624" i="3"/>
  <c r="G562" i="3"/>
  <c r="G542" i="3"/>
  <c r="G570" i="3"/>
  <c r="G833" i="3"/>
  <c r="G129" i="3"/>
  <c r="G541" i="3"/>
  <c r="G759" i="3"/>
  <c r="G999" i="3"/>
  <c r="G540" i="3"/>
  <c r="G235" i="3"/>
  <c r="G972" i="3"/>
  <c r="F414" i="3"/>
  <c r="E414" i="3"/>
  <c r="G811" i="3"/>
  <c r="G552" i="3"/>
  <c r="G971" i="3"/>
  <c r="G771" i="3"/>
  <c r="G767" i="3"/>
  <c r="G301" i="3"/>
  <c r="G769" i="3"/>
  <c r="G622" i="3"/>
  <c r="G859" i="3"/>
  <c r="G543" i="3"/>
  <c r="G1001" i="3"/>
  <c r="G687" i="3"/>
  <c r="F684" i="3"/>
  <c r="E684" i="3"/>
  <c r="G72" i="3"/>
  <c r="G782" i="3"/>
  <c r="G943" i="3"/>
  <c r="G637" i="3"/>
  <c r="G229" i="3"/>
  <c r="G780" i="3"/>
  <c r="G243" i="3"/>
  <c r="G967" i="3"/>
  <c r="G803" i="3"/>
  <c r="G555" i="3"/>
  <c r="G618" i="3"/>
  <c r="G696" i="3"/>
  <c r="G985" i="3"/>
  <c r="G863" i="3"/>
  <c r="G766" i="3"/>
  <c r="G640" i="3"/>
  <c r="G799" i="3"/>
  <c r="G992" i="3"/>
  <c r="G76" i="3"/>
  <c r="G632" i="3"/>
  <c r="G75" i="3"/>
  <c r="G57" i="3"/>
  <c r="G855" i="3"/>
  <c r="G963" i="3"/>
  <c r="G695" i="3"/>
  <c r="G604" i="3"/>
  <c r="G616" i="3"/>
  <c r="F802" i="3"/>
  <c r="E802" i="3"/>
  <c r="F432" i="3"/>
  <c r="E432" i="3"/>
  <c r="E857" i="3"/>
  <c r="F857" i="3"/>
  <c r="G126" i="3"/>
  <c r="E291" i="3"/>
  <c r="F291" i="3"/>
  <c r="F700" i="3"/>
  <c r="E700" i="3"/>
  <c r="F428" i="3"/>
  <c r="E428" i="3"/>
  <c r="G676" i="3"/>
  <c r="F464" i="3"/>
  <c r="E464" i="3"/>
  <c r="G659" i="3"/>
  <c r="G212" i="3"/>
  <c r="F468" i="3"/>
  <c r="E468" i="3"/>
  <c r="E919" i="3"/>
  <c r="F919" i="3"/>
  <c r="E858" i="3"/>
  <c r="F858" i="3"/>
  <c r="G678" i="3"/>
  <c r="E853" i="3"/>
  <c r="F853" i="3"/>
  <c r="F88" i="3"/>
  <c r="E88" i="3"/>
  <c r="F577" i="3"/>
  <c r="E577" i="3"/>
  <c r="F364" i="3"/>
  <c r="E364" i="3"/>
  <c r="E856" i="3"/>
  <c r="F856" i="3"/>
  <c r="G674" i="3"/>
  <c r="F365" i="3"/>
  <c r="E365" i="3"/>
  <c r="F426" i="3"/>
  <c r="E426" i="3"/>
  <c r="F441" i="3"/>
  <c r="E441" i="3"/>
  <c r="F688" i="3"/>
  <c r="E688" i="3"/>
  <c r="E905" i="3"/>
  <c r="F905" i="3"/>
  <c r="G667" i="3"/>
  <c r="E116" i="3"/>
  <c r="F116" i="3"/>
  <c r="E850" i="3"/>
  <c r="F850" i="3"/>
  <c r="F448" i="3"/>
  <c r="E448" i="3"/>
  <c r="E652" i="3"/>
  <c r="F652" i="3"/>
  <c r="G384" i="3"/>
  <c r="G655" i="3"/>
  <c r="F475" i="3"/>
  <c r="E475" i="3"/>
  <c r="F450" i="3"/>
  <c r="E450" i="3"/>
  <c r="F681" i="3"/>
  <c r="E681" i="3"/>
  <c r="G679" i="3"/>
  <c r="F923" i="3"/>
  <c r="E923" i="3"/>
  <c r="E877" i="3"/>
  <c r="F877" i="3"/>
  <c r="E873" i="3"/>
  <c r="F873" i="3"/>
  <c r="G378" i="3"/>
  <c r="G673" i="3"/>
  <c r="G373" i="3"/>
  <c r="G664" i="3"/>
  <c r="G113" i="3"/>
  <c r="G379" i="3"/>
  <c r="G214" i="3"/>
  <c r="F434" i="3"/>
  <c r="E434" i="3"/>
  <c r="G217" i="3"/>
  <c r="G665" i="3"/>
  <c r="G39" i="3"/>
  <c r="F411" i="3"/>
  <c r="E411" i="3"/>
  <c r="G627" i="3"/>
  <c r="G65" i="3"/>
  <c r="G121" i="3"/>
  <c r="F370" i="3"/>
  <c r="E370" i="3"/>
  <c r="E893" i="3"/>
  <c r="F893" i="3"/>
  <c r="F796" i="3"/>
  <c r="E796" i="3"/>
  <c r="F293" i="3"/>
  <c r="E293" i="3"/>
  <c r="G100" i="3"/>
  <c r="F457" i="3"/>
  <c r="E457" i="3"/>
  <c r="G109" i="3"/>
  <c r="G656" i="3"/>
  <c r="G672" i="3"/>
  <c r="F449" i="3"/>
  <c r="E449" i="3"/>
  <c r="F458" i="3"/>
  <c r="E458" i="3"/>
  <c r="E889" i="3"/>
  <c r="F889" i="3"/>
  <c r="G671" i="3"/>
  <c r="G831" i="3"/>
  <c r="F525" i="3"/>
  <c r="E525" i="3"/>
  <c r="F481" i="3"/>
  <c r="E481" i="3"/>
  <c r="G136" i="3"/>
  <c r="E928" i="3"/>
  <c r="F928" i="3"/>
  <c r="F817" i="3"/>
  <c r="E817" i="3"/>
  <c r="F613" i="3"/>
  <c r="E613" i="3"/>
  <c r="F322" i="3"/>
  <c r="E322" i="3"/>
  <c r="F800" i="3"/>
  <c r="E800" i="3"/>
  <c r="G207" i="3"/>
  <c r="G175" i="3"/>
  <c r="G763" i="3"/>
  <c r="G954" i="3"/>
  <c r="G779" i="3"/>
  <c r="G778" i="3"/>
  <c r="G981" i="3"/>
  <c r="G550" i="3"/>
  <c r="G993" i="3"/>
  <c r="G304" i="3"/>
  <c r="G545" i="3"/>
  <c r="G789" i="3"/>
  <c r="G680" i="3"/>
  <c r="F412" i="3"/>
  <c r="E412" i="3"/>
  <c r="G539" i="3"/>
  <c r="G574" i="3"/>
  <c r="G980" i="3"/>
  <c r="G237" i="3"/>
  <c r="F418" i="3"/>
  <c r="E418" i="3"/>
  <c r="G58" i="3"/>
  <c r="F192" i="3"/>
  <c r="E192" i="3"/>
  <c r="G612" i="3"/>
  <c r="E1007" i="3"/>
  <c r="F1007" i="3"/>
  <c r="G979" i="3"/>
  <c r="G60" i="3"/>
  <c r="G994" i="3"/>
  <c r="G775" i="3"/>
  <c r="G257" i="3"/>
  <c r="G560" i="3"/>
  <c r="G631" i="3"/>
  <c r="G547" i="3"/>
  <c r="G951" i="3"/>
  <c r="F180" i="3"/>
  <c r="E180" i="3"/>
  <c r="G261" i="3"/>
  <c r="G554" i="3"/>
  <c r="G103" i="3"/>
  <c r="G538" i="3"/>
  <c r="G966" i="3"/>
  <c r="G566" i="3"/>
  <c r="F573" i="3"/>
  <c r="E573" i="3"/>
  <c r="G973" i="3"/>
  <c r="G948" i="3"/>
  <c r="G974" i="3"/>
  <c r="G851" i="3"/>
  <c r="G1004" i="3"/>
  <c r="G56" i="3"/>
  <c r="G955" i="3"/>
  <c r="G785" i="3"/>
  <c r="G949" i="3"/>
  <c r="G78" i="3"/>
  <c r="G761" i="3"/>
  <c r="G988" i="3"/>
  <c r="G982" i="3"/>
  <c r="G847" i="3"/>
  <c r="G183" i="3"/>
  <c r="G698" i="3"/>
  <c r="G832" i="3"/>
  <c r="G548" i="3"/>
  <c r="G807" i="3"/>
  <c r="G71" i="3"/>
  <c r="G621" i="3"/>
  <c r="F16" i="3"/>
  <c r="E16" i="3"/>
  <c r="F25" i="3"/>
  <c r="E25" i="3"/>
  <c r="F17" i="3"/>
  <c r="E17" i="3"/>
  <c r="F32" i="3"/>
  <c r="E32" i="3"/>
  <c r="F33" i="3"/>
  <c r="E33" i="3"/>
  <c r="G19" i="3"/>
  <c r="C27" i="3" l="1"/>
  <c r="A26" i="3"/>
  <c r="F26" i="3" s="1"/>
  <c r="G504" i="3"/>
  <c r="F788" i="3"/>
  <c r="E788" i="3"/>
  <c r="F743" i="3"/>
  <c r="E743" i="3"/>
  <c r="F159" i="3"/>
  <c r="E159" i="3"/>
  <c r="G806" i="3"/>
  <c r="G630" i="3"/>
  <c r="E1013" i="3"/>
  <c r="F1013" i="3"/>
  <c r="G808" i="3"/>
  <c r="G400" i="3"/>
  <c r="E912" i="3"/>
  <c r="F912" i="3"/>
  <c r="G455" i="3"/>
  <c r="G226" i="3"/>
  <c r="G289" i="3"/>
  <c r="F493" i="3"/>
  <c r="E493" i="3"/>
  <c r="F352" i="3"/>
  <c r="E352" i="3"/>
  <c r="E1005" i="3"/>
  <c r="F1005" i="3"/>
  <c r="G524" i="3"/>
  <c r="G491" i="3"/>
  <c r="G814" i="3"/>
  <c r="F501" i="3"/>
  <c r="E501" i="3"/>
  <c r="G91" i="3"/>
  <c r="E890" i="3"/>
  <c r="F890" i="3"/>
  <c r="F730" i="3"/>
  <c r="E730" i="3"/>
  <c r="G728" i="3"/>
  <c r="F895" i="3"/>
  <c r="E895" i="3"/>
  <c r="F649" i="3"/>
  <c r="E649" i="3"/>
  <c r="F486" i="3"/>
  <c r="E486" i="3"/>
  <c r="G738" i="3"/>
  <c r="G500" i="3"/>
  <c r="G499" i="3"/>
  <c r="G305" i="3"/>
  <c r="E67" i="3"/>
  <c r="F67" i="3"/>
  <c r="G420" i="3"/>
  <c r="G218" i="3"/>
  <c r="G228" i="3"/>
  <c r="F745" i="3"/>
  <c r="E745" i="3"/>
  <c r="G248" i="3"/>
  <c r="G213" i="3"/>
  <c r="G742" i="3"/>
  <c r="G446" i="3"/>
  <c r="G651" i="3"/>
  <c r="F264" i="3"/>
  <c r="E264" i="3"/>
  <c r="G351" i="3"/>
  <c r="F747" i="3"/>
  <c r="E747" i="3"/>
  <c r="G140" i="3"/>
  <c r="G623" i="3"/>
  <c r="G465" i="3"/>
  <c r="G734" i="3"/>
  <c r="G73" i="3"/>
  <c r="G302" i="3"/>
  <c r="G718" i="3"/>
  <c r="G118" i="3"/>
  <c r="G470" i="3"/>
  <c r="F405" i="3"/>
  <c r="E405" i="3"/>
  <c r="G533" i="3"/>
  <c r="G152" i="3"/>
  <c r="F797" i="3"/>
  <c r="E797" i="3"/>
  <c r="G521" i="3"/>
  <c r="F726" i="3"/>
  <c r="E726" i="3"/>
  <c r="G194" i="3"/>
  <c r="F303" i="3"/>
  <c r="E303" i="3"/>
  <c r="G356" i="3"/>
  <c r="G323" i="3"/>
  <c r="G506" i="3"/>
  <c r="G153" i="3"/>
  <c r="G454" i="3"/>
  <c r="F529" i="3"/>
  <c r="E529" i="3"/>
  <c r="G311" i="3"/>
  <c r="F810" i="3"/>
  <c r="E810" i="3"/>
  <c r="G171" i="3"/>
  <c r="G314" i="3"/>
  <c r="F793" i="3"/>
  <c r="E793" i="3"/>
  <c r="G238" i="3"/>
  <c r="G313" i="3"/>
  <c r="G422" i="3"/>
  <c r="G430" i="3"/>
  <c r="F536" i="3"/>
  <c r="E536" i="3"/>
  <c r="F163" i="3"/>
  <c r="E163" i="3"/>
  <c r="G161" i="3"/>
  <c r="G532" i="3"/>
  <c r="G258" i="3"/>
  <c r="G469" i="3"/>
  <c r="G705" i="3"/>
  <c r="G511" i="3"/>
  <c r="G250" i="3"/>
  <c r="G416" i="3"/>
  <c r="G324" i="3"/>
  <c r="F812" i="3"/>
  <c r="E812" i="3"/>
  <c r="G137" i="3"/>
  <c r="F480" i="3"/>
  <c r="E480" i="3"/>
  <c r="G512" i="3"/>
  <c r="G297" i="3"/>
  <c r="G368" i="3"/>
  <c r="G685" i="3"/>
  <c r="G200" i="3"/>
  <c r="G295" i="3"/>
  <c r="G173" i="3"/>
  <c r="G437" i="3"/>
  <c r="G162" i="3"/>
  <c r="F144" i="3"/>
  <c r="E144" i="3"/>
  <c r="G427" i="3"/>
  <c r="G147" i="3"/>
  <c r="G186" i="3"/>
  <c r="G729" i="3"/>
  <c r="G735" i="3"/>
  <c r="G693" i="3"/>
  <c r="G87" i="3"/>
  <c r="G748" i="3"/>
  <c r="G355" i="3"/>
  <c r="F520" i="3"/>
  <c r="E520" i="3"/>
  <c r="E191" i="3"/>
  <c r="F191" i="3"/>
  <c r="G503" i="3"/>
  <c r="F519" i="3"/>
  <c r="E519" i="3"/>
  <c r="E139" i="3"/>
  <c r="F139" i="3"/>
  <c r="F507" i="3"/>
  <c r="E507" i="3"/>
  <c r="F164" i="3"/>
  <c r="E164" i="3"/>
  <c r="F417" i="3"/>
  <c r="E417" i="3"/>
  <c r="F492" i="3"/>
  <c r="E492" i="3"/>
  <c r="G731" i="3"/>
  <c r="G310" i="3"/>
  <c r="F683" i="3"/>
  <c r="E683" i="3"/>
  <c r="F154" i="3"/>
  <c r="E154" i="3"/>
  <c r="G169" i="3"/>
  <c r="G641" i="3"/>
  <c r="F494" i="3"/>
  <c r="E494" i="3"/>
  <c r="E83" i="3"/>
  <c r="F83" i="3"/>
  <c r="G435" i="3"/>
  <c r="G187" i="3"/>
  <c r="G402" i="3"/>
  <c r="G443" i="3"/>
  <c r="G531" i="3"/>
  <c r="F195" i="3"/>
  <c r="E195" i="3"/>
  <c r="G805" i="3"/>
  <c r="G467" i="3"/>
  <c r="G737" i="3"/>
  <c r="G158" i="3"/>
  <c r="G534" i="3"/>
  <c r="G167" i="3"/>
  <c r="G571" i="3"/>
  <c r="G739" i="3"/>
  <c r="G429" i="3"/>
  <c r="G294" i="3"/>
  <c r="G451" i="3"/>
  <c r="G316" i="3"/>
  <c r="G472" i="3"/>
  <c r="G575" i="3"/>
  <c r="G262" i="3"/>
  <c r="G406" i="3"/>
  <c r="G509" i="3"/>
  <c r="G516" i="3"/>
  <c r="G488" i="3"/>
  <c r="G453" i="3"/>
  <c r="F711" i="3"/>
  <c r="E711" i="3"/>
  <c r="F505" i="3"/>
  <c r="E505" i="3"/>
  <c r="G559" i="3"/>
  <c r="G156" i="3"/>
  <c r="F148" i="3"/>
  <c r="E148" i="3"/>
  <c r="F202" i="3"/>
  <c r="E202" i="3"/>
  <c r="F166" i="3"/>
  <c r="E166" i="3"/>
  <c r="F172" i="3"/>
  <c r="E172" i="3"/>
  <c r="G348" i="3"/>
  <c r="E487" i="3"/>
  <c r="F487" i="3"/>
  <c r="F722" i="3"/>
  <c r="E722" i="3"/>
  <c r="G320" i="3"/>
  <c r="F176" i="3"/>
  <c r="E176" i="3"/>
  <c r="F197" i="3"/>
  <c r="E197" i="3"/>
  <c r="G141" i="3"/>
  <c r="F497" i="3"/>
  <c r="E497" i="3"/>
  <c r="E752" i="3"/>
  <c r="F752" i="3"/>
  <c r="F482" i="3"/>
  <c r="E482" i="3"/>
  <c r="G733" i="3"/>
  <c r="E254" i="3"/>
  <c r="F254" i="3"/>
  <c r="G160" i="3"/>
  <c r="F724" i="3"/>
  <c r="E724" i="3"/>
  <c r="E741" i="3"/>
  <c r="F741" i="3"/>
  <c r="F822" i="3"/>
  <c r="E822" i="3"/>
  <c r="G721" i="3"/>
  <c r="G473" i="3"/>
  <c r="G710" i="3"/>
  <c r="G236" i="3"/>
  <c r="G445" i="3"/>
  <c r="G363" i="3"/>
  <c r="G459" i="3"/>
  <c r="G306" i="3"/>
  <c r="E190" i="3"/>
  <c r="F190" i="3"/>
  <c r="G394" i="3"/>
  <c r="G85" i="3"/>
  <c r="G80" i="3"/>
  <c r="G260" i="3"/>
  <c r="G513" i="3"/>
  <c r="G502" i="3"/>
  <c r="G740" i="3"/>
  <c r="G244" i="3"/>
  <c r="G256" i="3"/>
  <c r="F567" i="3"/>
  <c r="E567" i="3"/>
  <c r="G484" i="3"/>
  <c r="G704" i="3"/>
  <c r="G845" i="3"/>
  <c r="F708" i="3"/>
  <c r="E708" i="3"/>
  <c r="F478" i="3"/>
  <c r="E478" i="3"/>
  <c r="G357" i="3"/>
  <c r="F732" i="3"/>
  <c r="E732" i="3"/>
  <c r="G168" i="3"/>
  <c r="F234" i="3"/>
  <c r="E234" i="3"/>
  <c r="G124" i="3"/>
  <c r="G114" i="3"/>
  <c r="F224" i="3"/>
  <c r="E224" i="3"/>
  <c r="F723" i="3"/>
  <c r="E723" i="3"/>
  <c r="F268" i="3"/>
  <c r="E268" i="3"/>
  <c r="F530" i="3"/>
  <c r="E530" i="3"/>
  <c r="F703" i="3"/>
  <c r="E703" i="3"/>
  <c r="F714" i="3"/>
  <c r="E714" i="3"/>
  <c r="E371" i="3"/>
  <c r="F371" i="3"/>
  <c r="F528" i="3"/>
  <c r="E528" i="3"/>
  <c r="F754" i="3"/>
  <c r="E754" i="3"/>
  <c r="G308" i="3"/>
  <c r="G717" i="3"/>
  <c r="G706" i="3"/>
  <c r="G151" i="3"/>
  <c r="F498" i="3"/>
  <c r="E498" i="3"/>
  <c r="F517" i="3"/>
  <c r="E517" i="3"/>
  <c r="G751" i="3"/>
  <c r="F755" i="3"/>
  <c r="E755" i="3"/>
  <c r="G185" i="3"/>
  <c r="G523" i="3"/>
  <c r="G794" i="3"/>
  <c r="E1008" i="3"/>
  <c r="F1008" i="3"/>
  <c r="G315" i="3"/>
  <c r="G474" i="3"/>
  <c r="G366" i="3"/>
  <c r="G157" i="3"/>
  <c r="G485" i="3"/>
  <c r="G477" i="3"/>
  <c r="G701" i="3"/>
  <c r="F633" i="3"/>
  <c r="E633" i="3"/>
  <c r="G707" i="3"/>
  <c r="G188" i="3"/>
  <c r="G461" i="3"/>
  <c r="G104" i="3"/>
  <c r="G240" i="3"/>
  <c r="G495" i="3"/>
  <c r="G170" i="3"/>
  <c r="G476" i="3"/>
  <c r="G471" i="3"/>
  <c r="F419" i="3"/>
  <c r="E419" i="3"/>
  <c r="G483" i="3"/>
  <c r="G408" i="3"/>
  <c r="F196" i="3"/>
  <c r="E196" i="3"/>
  <c r="E269" i="3"/>
  <c r="F269" i="3"/>
  <c r="F210" i="3"/>
  <c r="E210" i="3"/>
  <c r="F561" i="3"/>
  <c r="E561" i="3"/>
  <c r="F727" i="3"/>
  <c r="E727" i="3"/>
  <c r="F489" i="3"/>
  <c r="E489" i="3"/>
  <c r="F413" i="3"/>
  <c r="E413" i="3"/>
  <c r="F719" i="3"/>
  <c r="E719" i="3"/>
  <c r="F827" i="3"/>
  <c r="E827" i="3"/>
  <c r="F142" i="3"/>
  <c r="E142" i="3"/>
  <c r="F510" i="3"/>
  <c r="E510" i="3"/>
  <c r="F725" i="3"/>
  <c r="E725" i="3"/>
  <c r="G321" i="3"/>
  <c r="F149" i="3"/>
  <c r="E149" i="3"/>
  <c r="G565" i="3"/>
  <c r="F496" i="3"/>
  <c r="E496" i="3"/>
  <c r="G410" i="3"/>
  <c r="F736" i="3"/>
  <c r="E736" i="3"/>
  <c r="F246" i="3"/>
  <c r="E246" i="3"/>
  <c r="F758" i="3"/>
  <c r="E758" i="3"/>
  <c r="F631" i="3"/>
  <c r="E631" i="3"/>
  <c r="F782" i="3"/>
  <c r="E782" i="3"/>
  <c r="F770" i="3"/>
  <c r="E770" i="3"/>
  <c r="F181" i="3"/>
  <c r="E181" i="3"/>
  <c r="G620" i="3"/>
  <c r="G201" i="3"/>
  <c r="F557" i="3"/>
  <c r="E557" i="3"/>
  <c r="F392" i="3"/>
  <c r="E392" i="3"/>
  <c r="F621" i="3"/>
  <c r="E621" i="3"/>
  <c r="E993" i="3"/>
  <c r="F993" i="3"/>
  <c r="E981" i="3"/>
  <c r="F981" i="3"/>
  <c r="E954" i="3"/>
  <c r="F954" i="3"/>
  <c r="F672" i="3"/>
  <c r="E672" i="3"/>
  <c r="F627" i="3"/>
  <c r="E627" i="3"/>
  <c r="F379" i="3"/>
  <c r="E379" i="3"/>
  <c r="F373" i="3"/>
  <c r="E373" i="3"/>
  <c r="G325" i="3"/>
  <c r="F678" i="3"/>
  <c r="E678" i="3"/>
  <c r="E126" i="3"/>
  <c r="F126" i="3"/>
  <c r="F75" i="3"/>
  <c r="E75" i="3"/>
  <c r="E967" i="3"/>
  <c r="F967" i="3"/>
  <c r="F637" i="3"/>
  <c r="E637" i="3"/>
  <c r="E971" i="3"/>
  <c r="F971" i="3"/>
  <c r="E972" i="3"/>
  <c r="F972" i="3"/>
  <c r="F570" i="3"/>
  <c r="E570" i="3"/>
  <c r="F241" i="3"/>
  <c r="E241" i="3"/>
  <c r="G369" i="3"/>
  <c r="G317" i="3"/>
  <c r="F40" i="3"/>
  <c r="E40" i="3"/>
  <c r="F382" i="3"/>
  <c r="E382" i="3"/>
  <c r="F663" i="3"/>
  <c r="E663" i="3"/>
  <c r="F675" i="3"/>
  <c r="E675" i="3"/>
  <c r="G319" i="3"/>
  <c r="G220" i="3"/>
  <c r="E953" i="3"/>
  <c r="F953" i="3"/>
  <c r="E125" i="3"/>
  <c r="F125" i="3"/>
  <c r="F401" i="3"/>
  <c r="E401" i="3"/>
  <c r="G174" i="3"/>
  <c r="E959" i="3"/>
  <c r="F959" i="3"/>
  <c r="G216" i="3"/>
  <c r="E941" i="3"/>
  <c r="F941" i="3"/>
  <c r="F572" i="3"/>
  <c r="E572" i="3"/>
  <c r="F211" i="3"/>
  <c r="E211" i="3"/>
  <c r="F395" i="3"/>
  <c r="E395" i="3"/>
  <c r="E958" i="3"/>
  <c r="F958" i="3"/>
  <c r="F660" i="3"/>
  <c r="E660" i="3"/>
  <c r="F227" i="3"/>
  <c r="E227" i="3"/>
  <c r="E950" i="3"/>
  <c r="F950" i="3"/>
  <c r="E131" i="3"/>
  <c r="F131" i="3"/>
  <c r="E1000" i="3"/>
  <c r="F1000" i="3"/>
  <c r="E978" i="3"/>
  <c r="F978" i="3"/>
  <c r="G702" i="3"/>
  <c r="E98" i="3"/>
  <c r="F98" i="3"/>
  <c r="G132" i="3"/>
  <c r="E945" i="3"/>
  <c r="F945" i="3"/>
  <c r="E977" i="3"/>
  <c r="F977" i="3"/>
  <c r="F54" i="3"/>
  <c r="E54" i="3"/>
  <c r="E960" i="3"/>
  <c r="F960" i="3"/>
  <c r="F385" i="3"/>
  <c r="E385" i="3"/>
  <c r="F387" i="3"/>
  <c r="E387" i="3"/>
  <c r="G298" i="3"/>
  <c r="G292" i="3"/>
  <c r="F372" i="3"/>
  <c r="E372" i="3"/>
  <c r="G198" i="3"/>
  <c r="G282" i="3"/>
  <c r="G584" i="3"/>
  <c r="F695" i="3"/>
  <c r="E695" i="3"/>
  <c r="F811" i="3"/>
  <c r="E811" i="3"/>
  <c r="E61" i="3"/>
  <c r="F61" i="3"/>
  <c r="G601" i="3"/>
  <c r="E97" i="3"/>
  <c r="F97" i="3"/>
  <c r="F795" i="3"/>
  <c r="E795" i="3"/>
  <c r="E949" i="3"/>
  <c r="F949" i="3"/>
  <c r="F60" i="3"/>
  <c r="E60" i="3"/>
  <c r="F698" i="3"/>
  <c r="E698" i="3"/>
  <c r="E851" i="3"/>
  <c r="F851" i="3"/>
  <c r="G918" i="3"/>
  <c r="G330" i="3"/>
  <c r="F789" i="3"/>
  <c r="E789" i="3"/>
  <c r="F778" i="3"/>
  <c r="E778" i="3"/>
  <c r="F763" i="3"/>
  <c r="E763" i="3"/>
  <c r="F207" i="3"/>
  <c r="E207" i="3"/>
  <c r="F671" i="3"/>
  <c r="E671" i="3"/>
  <c r="F39" i="3"/>
  <c r="E39" i="3"/>
  <c r="F674" i="3"/>
  <c r="E674" i="3"/>
  <c r="G287" i="3"/>
  <c r="G45" i="3"/>
  <c r="G280" i="3"/>
  <c r="F766" i="3"/>
  <c r="E766" i="3"/>
  <c r="F618" i="3"/>
  <c r="E618" i="3"/>
  <c r="F229" i="3"/>
  <c r="E229" i="3"/>
  <c r="G342" i="3"/>
  <c r="F622" i="3"/>
  <c r="E622" i="3"/>
  <c r="F767" i="3"/>
  <c r="E767" i="3"/>
  <c r="G331" i="3"/>
  <c r="F759" i="3"/>
  <c r="E759" i="3"/>
  <c r="F542" i="3"/>
  <c r="E542" i="3"/>
  <c r="G337" i="3"/>
  <c r="G360" i="3"/>
  <c r="G329" i="3"/>
  <c r="F253" i="3"/>
  <c r="E253" i="3"/>
  <c r="G638" i="3"/>
  <c r="F669" i="3"/>
  <c r="E669" i="3"/>
  <c r="F209" i="3"/>
  <c r="E209" i="3"/>
  <c r="F199" i="3"/>
  <c r="E199" i="3"/>
  <c r="F668" i="3"/>
  <c r="E668" i="3"/>
  <c r="F639" i="3"/>
  <c r="E639" i="3"/>
  <c r="G599" i="3"/>
  <c r="F776" i="3"/>
  <c r="E776" i="3"/>
  <c r="F255" i="3"/>
  <c r="E255" i="3"/>
  <c r="F783" i="3"/>
  <c r="E783" i="3"/>
  <c r="E998" i="3"/>
  <c r="F998" i="3"/>
  <c r="F179" i="3"/>
  <c r="E179" i="3"/>
  <c r="G654" i="3"/>
  <c r="F764" i="3"/>
  <c r="E764" i="3"/>
  <c r="F772" i="3"/>
  <c r="E772" i="3"/>
  <c r="G145" i="3"/>
  <c r="G46" i="3"/>
  <c r="G596" i="3"/>
  <c r="F270" i="3"/>
  <c r="E270" i="3"/>
  <c r="G110" i="3"/>
  <c r="F670" i="3"/>
  <c r="E670" i="3"/>
  <c r="G594" i="3"/>
  <c r="F787" i="3"/>
  <c r="E787" i="3"/>
  <c r="F267" i="3"/>
  <c r="E267" i="3"/>
  <c r="F777" i="3"/>
  <c r="E777" i="3"/>
  <c r="G585" i="3"/>
  <c r="G592" i="3"/>
  <c r="G603" i="3"/>
  <c r="E1003" i="3"/>
  <c r="F1003" i="3"/>
  <c r="F578" i="3"/>
  <c r="E578" i="3"/>
  <c r="G598" i="3"/>
  <c r="G277" i="3"/>
  <c r="F615" i="3"/>
  <c r="E615" i="3"/>
  <c r="F666" i="3"/>
  <c r="E666" i="3"/>
  <c r="G288" i="3"/>
  <c r="F839" i="3"/>
  <c r="E839" i="3"/>
  <c r="F391" i="3"/>
  <c r="E391" i="3"/>
  <c r="G63" i="3"/>
  <c r="G204" i="3"/>
  <c r="F612" i="3"/>
  <c r="E612" i="3"/>
  <c r="G99" i="3"/>
  <c r="F696" i="3"/>
  <c r="E696" i="3"/>
  <c r="F624" i="3"/>
  <c r="E624" i="3"/>
  <c r="G819" i="3"/>
  <c r="E879" i="3"/>
  <c r="F879" i="3"/>
  <c r="G284" i="3"/>
  <c r="F544" i="3"/>
  <c r="E544" i="3"/>
  <c r="F233" i="3"/>
  <c r="E233" i="3"/>
  <c r="E955" i="3"/>
  <c r="F955" i="3"/>
  <c r="F680" i="3"/>
  <c r="E680" i="3"/>
  <c r="F785" i="3"/>
  <c r="E785" i="3"/>
  <c r="F257" i="3"/>
  <c r="E257" i="3"/>
  <c r="G614" i="3"/>
  <c r="E948" i="3"/>
  <c r="F948" i="3"/>
  <c r="G119" i="3"/>
  <c r="E979" i="3"/>
  <c r="F979" i="3"/>
  <c r="G222" i="3"/>
  <c r="F175" i="3"/>
  <c r="E175" i="3"/>
  <c r="F656" i="3"/>
  <c r="E656" i="3"/>
  <c r="F113" i="3"/>
  <c r="E113" i="3"/>
  <c r="F673" i="3"/>
  <c r="E673" i="3"/>
  <c r="F384" i="3"/>
  <c r="E384" i="3"/>
  <c r="E963" i="3"/>
  <c r="F963" i="3"/>
  <c r="F243" i="3"/>
  <c r="E243" i="3"/>
  <c r="E1001" i="3"/>
  <c r="F1001" i="3"/>
  <c r="F235" i="3"/>
  <c r="E235" i="3"/>
  <c r="G203" i="3"/>
  <c r="F249" i="3"/>
  <c r="E249" i="3"/>
  <c r="E940" i="3"/>
  <c r="F940" i="3"/>
  <c r="G642" i="3"/>
  <c r="F388" i="3"/>
  <c r="E388" i="3"/>
  <c r="F93" i="3"/>
  <c r="E93" i="3"/>
  <c r="G647" i="3"/>
  <c r="E96" i="3"/>
  <c r="F96" i="3"/>
  <c r="E117" i="3"/>
  <c r="F117" i="3"/>
  <c r="E989" i="3"/>
  <c r="F989" i="3"/>
  <c r="F397" i="3"/>
  <c r="E397" i="3"/>
  <c r="E975" i="3"/>
  <c r="F975" i="3"/>
  <c r="F225" i="3"/>
  <c r="E225" i="3"/>
  <c r="E961" i="3"/>
  <c r="F961" i="3"/>
  <c r="E942" i="3"/>
  <c r="F942" i="3"/>
  <c r="F399" i="3"/>
  <c r="E399" i="3"/>
  <c r="E965" i="3"/>
  <c r="F965" i="3"/>
  <c r="F658" i="3"/>
  <c r="E658" i="3"/>
  <c r="G290" i="3"/>
  <c r="G836" i="3"/>
  <c r="G112" i="3"/>
  <c r="F245" i="3"/>
  <c r="E245" i="3"/>
  <c r="E952" i="3"/>
  <c r="F952" i="3"/>
  <c r="E997" i="3"/>
  <c r="F997" i="3"/>
  <c r="F376" i="3"/>
  <c r="E376" i="3"/>
  <c r="F374" i="3"/>
  <c r="E374" i="3"/>
  <c r="F635" i="3"/>
  <c r="E635" i="3"/>
  <c r="F799" i="3"/>
  <c r="E799" i="3"/>
  <c r="G106" i="3"/>
  <c r="G120" i="3"/>
  <c r="F833" i="3"/>
  <c r="E833" i="3"/>
  <c r="G215" i="3"/>
  <c r="G276" i="3"/>
  <c r="G589" i="3"/>
  <c r="E982" i="3"/>
  <c r="F982" i="3"/>
  <c r="F548" i="3"/>
  <c r="E548" i="3"/>
  <c r="F78" i="3"/>
  <c r="E78" i="3"/>
  <c r="G128" i="3"/>
  <c r="F554" i="3"/>
  <c r="E554" i="3"/>
  <c r="F547" i="3"/>
  <c r="E547" i="3"/>
  <c r="F560" i="3"/>
  <c r="E560" i="3"/>
  <c r="G593" i="3"/>
  <c r="E994" i="3"/>
  <c r="F994" i="3"/>
  <c r="E58" i="3"/>
  <c r="F58" i="3"/>
  <c r="F539" i="3"/>
  <c r="E539" i="3"/>
  <c r="F545" i="3"/>
  <c r="E545" i="3"/>
  <c r="F550" i="3"/>
  <c r="E550" i="3"/>
  <c r="F779" i="3"/>
  <c r="E779" i="3"/>
  <c r="F109" i="3"/>
  <c r="E109" i="3"/>
  <c r="E100" i="3"/>
  <c r="F100" i="3"/>
  <c r="F665" i="3"/>
  <c r="E665" i="3"/>
  <c r="F667" i="3"/>
  <c r="E667" i="3"/>
  <c r="G286" i="3"/>
  <c r="G930" i="3"/>
  <c r="F616" i="3"/>
  <c r="E616" i="3"/>
  <c r="F604" i="3"/>
  <c r="E604" i="3"/>
  <c r="E855" i="3"/>
  <c r="F855" i="3"/>
  <c r="F76" i="3"/>
  <c r="E76" i="3"/>
  <c r="E863" i="3"/>
  <c r="F863" i="3"/>
  <c r="F555" i="3"/>
  <c r="E555" i="3"/>
  <c r="F72" i="3"/>
  <c r="E72" i="3"/>
  <c r="F543" i="3"/>
  <c r="E543" i="3"/>
  <c r="F769" i="3"/>
  <c r="E769" i="3"/>
  <c r="F771" i="3"/>
  <c r="E771" i="3"/>
  <c r="F552" i="3"/>
  <c r="E552" i="3"/>
  <c r="F540" i="3"/>
  <c r="E540" i="3"/>
  <c r="F541" i="3"/>
  <c r="E541" i="3"/>
  <c r="F259" i="3"/>
  <c r="E259" i="3"/>
  <c r="G643" i="3"/>
  <c r="F546" i="3"/>
  <c r="E546" i="3"/>
  <c r="G281" i="3"/>
  <c r="F247" i="3"/>
  <c r="E247" i="3"/>
  <c r="F43" i="3"/>
  <c r="E43" i="3"/>
  <c r="F208" i="3"/>
  <c r="E208" i="3"/>
  <c r="E900" i="3"/>
  <c r="F900" i="3"/>
  <c r="F579" i="3"/>
  <c r="E579" i="3"/>
  <c r="E995" i="3"/>
  <c r="F995" i="3"/>
  <c r="F553" i="3"/>
  <c r="E553" i="3"/>
  <c r="F549" i="3"/>
  <c r="E549" i="3"/>
  <c r="F781" i="3"/>
  <c r="E781" i="3"/>
  <c r="G591" i="3"/>
  <c r="F239" i="3"/>
  <c r="E239" i="3"/>
  <c r="G343" i="3"/>
  <c r="F760" i="3"/>
  <c r="E760" i="3"/>
  <c r="G344" i="3"/>
  <c r="G333" i="3"/>
  <c r="G111" i="3"/>
  <c r="F48" i="3"/>
  <c r="E48" i="3"/>
  <c r="F138" i="3"/>
  <c r="E138" i="3"/>
  <c r="F840" i="3"/>
  <c r="E840" i="3"/>
  <c r="G586" i="3"/>
  <c r="G105" i="3"/>
  <c r="G178" i="3"/>
  <c r="F135" i="3"/>
  <c r="E135" i="3"/>
  <c r="G595" i="3"/>
  <c r="G279" i="3"/>
  <c r="F90" i="3"/>
  <c r="E90" i="3"/>
  <c r="G587" i="3"/>
  <c r="G49" i="3"/>
  <c r="G338" i="3"/>
  <c r="F89" i="3"/>
  <c r="E89" i="3"/>
  <c r="F558" i="3"/>
  <c r="E558" i="3"/>
  <c r="G345" i="3"/>
  <c r="F791" i="3"/>
  <c r="E791" i="3"/>
  <c r="F576" i="3"/>
  <c r="E576" i="3"/>
  <c r="F786" i="3"/>
  <c r="E786" i="3"/>
  <c r="F266" i="3"/>
  <c r="E266" i="3"/>
  <c r="E108" i="3"/>
  <c r="F108" i="3"/>
  <c r="G309" i="3"/>
  <c r="G307" i="3"/>
  <c r="F538" i="3"/>
  <c r="E538" i="3"/>
  <c r="F687" i="3"/>
  <c r="E687" i="3"/>
  <c r="G44" i="3"/>
  <c r="F537" i="3"/>
  <c r="E537" i="3"/>
  <c r="G275" i="3"/>
  <c r="E987" i="3"/>
  <c r="F987" i="3"/>
  <c r="F551" i="3"/>
  <c r="E551" i="3"/>
  <c r="G52" i="3"/>
  <c r="G42" i="3"/>
  <c r="E1004" i="3"/>
  <c r="F1004" i="3"/>
  <c r="G828" i="3"/>
  <c r="F807" i="3"/>
  <c r="E807" i="3"/>
  <c r="F761" i="3"/>
  <c r="E761" i="3"/>
  <c r="F103" i="3"/>
  <c r="E103" i="3"/>
  <c r="F237" i="3"/>
  <c r="E237" i="3"/>
  <c r="E980" i="3"/>
  <c r="F980" i="3"/>
  <c r="E121" i="3"/>
  <c r="F121" i="3"/>
  <c r="F214" i="3"/>
  <c r="E214" i="3"/>
  <c r="F664" i="3"/>
  <c r="E664" i="3"/>
  <c r="F378" i="3"/>
  <c r="E378" i="3"/>
  <c r="F212" i="3"/>
  <c r="E212" i="3"/>
  <c r="F676" i="3"/>
  <c r="E676" i="3"/>
  <c r="E640" i="3"/>
  <c r="F640" i="3"/>
  <c r="E943" i="3"/>
  <c r="F943" i="3"/>
  <c r="F562" i="3"/>
  <c r="E562" i="3"/>
  <c r="F682" i="3"/>
  <c r="E682" i="3"/>
  <c r="G367" i="3"/>
  <c r="F662" i="3"/>
  <c r="E662" i="3"/>
  <c r="E984" i="3"/>
  <c r="F984" i="3"/>
  <c r="F564" i="3"/>
  <c r="E564" i="3"/>
  <c r="E939" i="3"/>
  <c r="F939" i="3"/>
  <c r="F251" i="3"/>
  <c r="E251" i="3"/>
  <c r="G101" i="3"/>
  <c r="F81" i="3"/>
  <c r="E81" i="3"/>
  <c r="F393" i="3"/>
  <c r="E393" i="3"/>
  <c r="F231" i="3"/>
  <c r="E231" i="3"/>
  <c r="G606" i="3"/>
  <c r="G361" i="3"/>
  <c r="F95" i="3"/>
  <c r="E95" i="3"/>
  <c r="F66" i="3"/>
  <c r="E66" i="3"/>
  <c r="F661" i="3"/>
  <c r="E661" i="3"/>
  <c r="F94" i="3"/>
  <c r="E94" i="3"/>
  <c r="G130" i="3"/>
  <c r="E983" i="3"/>
  <c r="F983" i="3"/>
  <c r="G634" i="3"/>
  <c r="E947" i="3"/>
  <c r="F947" i="3"/>
  <c r="E996" i="3"/>
  <c r="F996" i="3"/>
  <c r="F375" i="3"/>
  <c r="E375" i="3"/>
  <c r="F386" i="3"/>
  <c r="E386" i="3"/>
  <c r="F71" i="3"/>
  <c r="E71" i="3"/>
  <c r="F775" i="3"/>
  <c r="E775" i="3"/>
  <c r="G300" i="3"/>
  <c r="G588" i="3"/>
  <c r="G332" i="3"/>
  <c r="F301" i="3"/>
  <c r="E301" i="3"/>
  <c r="E871" i="3"/>
  <c r="F871" i="3"/>
  <c r="F699" i="3"/>
  <c r="E699" i="3"/>
  <c r="F691" i="3"/>
  <c r="E691" i="3"/>
  <c r="G143" i="3"/>
  <c r="F762" i="3"/>
  <c r="E762" i="3"/>
  <c r="F582" i="3"/>
  <c r="E582" i="3"/>
  <c r="E951" i="3"/>
  <c r="F951" i="3"/>
  <c r="F183" i="3"/>
  <c r="E183" i="3"/>
  <c r="F56" i="3"/>
  <c r="E56" i="3"/>
  <c r="G910" i="3"/>
  <c r="E988" i="3"/>
  <c r="F988" i="3"/>
  <c r="E974" i="3"/>
  <c r="F974" i="3"/>
  <c r="F566" i="3"/>
  <c r="E566" i="3"/>
  <c r="G334" i="3"/>
  <c r="G41" i="3"/>
  <c r="G336" i="3"/>
  <c r="E847" i="3"/>
  <c r="F847" i="3"/>
  <c r="G193" i="3"/>
  <c r="G600" i="3"/>
  <c r="G602" i="3"/>
  <c r="G914" i="3"/>
  <c r="F261" i="3"/>
  <c r="E261" i="3"/>
  <c r="G823" i="3"/>
  <c r="G341" i="3"/>
  <c r="F304" i="3"/>
  <c r="E304" i="3"/>
  <c r="G274" i="3"/>
  <c r="F136" i="3"/>
  <c r="E136" i="3"/>
  <c r="F831" i="3"/>
  <c r="E831" i="3"/>
  <c r="G644" i="3"/>
  <c r="G648" i="3"/>
  <c r="G590" i="3"/>
  <c r="E57" i="3"/>
  <c r="F57" i="3"/>
  <c r="F632" i="3"/>
  <c r="E632" i="3"/>
  <c r="G283" i="3"/>
  <c r="F803" i="3"/>
  <c r="E803" i="3"/>
  <c r="F780" i="3"/>
  <c r="E780" i="3"/>
  <c r="E859" i="3"/>
  <c r="F859" i="3"/>
  <c r="G127" i="3"/>
  <c r="G339" i="3"/>
  <c r="E999" i="3"/>
  <c r="F999" i="3"/>
  <c r="F129" i="3"/>
  <c r="E129" i="3"/>
  <c r="F53" i="3"/>
  <c r="E53" i="3"/>
  <c r="E991" i="3"/>
  <c r="F991" i="3"/>
  <c r="G922" i="3"/>
  <c r="F677" i="3"/>
  <c r="E677" i="3"/>
  <c r="G123" i="3"/>
  <c r="E990" i="3"/>
  <c r="F990" i="3"/>
  <c r="G346" i="3"/>
  <c r="G359" i="3"/>
  <c r="G335" i="3"/>
  <c r="F607" i="3"/>
  <c r="E607" i="3"/>
  <c r="F610" i="3"/>
  <c r="E610" i="3"/>
  <c r="F774" i="3"/>
  <c r="E774" i="3"/>
  <c r="G597" i="3"/>
  <c r="F580" i="3"/>
  <c r="E580" i="3"/>
  <c r="G50" i="3"/>
  <c r="G646" i="3"/>
  <c r="E59" i="3"/>
  <c r="F59" i="3"/>
  <c r="F47" i="3"/>
  <c r="E47" i="3"/>
  <c r="G285" i="3"/>
  <c r="F223" i="3"/>
  <c r="E223" i="3"/>
  <c r="F263" i="3"/>
  <c r="E263" i="3"/>
  <c r="F82" i="3"/>
  <c r="E82" i="3"/>
  <c r="F221" i="3"/>
  <c r="E221" i="3"/>
  <c r="E887" i="3"/>
  <c r="F887" i="3"/>
  <c r="F768" i="3"/>
  <c r="E768" i="3"/>
  <c r="F765" i="3"/>
  <c r="E765" i="3"/>
  <c r="G628" i="3"/>
  <c r="F784" i="3"/>
  <c r="E784" i="3"/>
  <c r="F841" i="3"/>
  <c r="E841" i="3"/>
  <c r="G278" i="3"/>
  <c r="G55" i="3"/>
  <c r="G340" i="3"/>
  <c r="F115" i="3"/>
  <c r="E115" i="3"/>
  <c r="E1002" i="3"/>
  <c r="F1002" i="3"/>
  <c r="F773" i="3"/>
  <c r="E773" i="3"/>
  <c r="F556" i="3"/>
  <c r="E556" i="3"/>
  <c r="G815" i="3"/>
  <c r="F390" i="3"/>
  <c r="E390" i="3"/>
  <c r="F832" i="3"/>
  <c r="E832" i="3"/>
  <c r="G809" i="3"/>
  <c r="E973" i="3"/>
  <c r="F973" i="3"/>
  <c r="E966" i="3"/>
  <c r="F966" i="3"/>
  <c r="G694" i="3"/>
  <c r="G629" i="3"/>
  <c r="F574" i="3"/>
  <c r="E574" i="3"/>
  <c r="G102" i="3"/>
  <c r="F65" i="3"/>
  <c r="E65" i="3"/>
  <c r="F217" i="3"/>
  <c r="E217" i="3"/>
  <c r="F679" i="3"/>
  <c r="E679" i="3"/>
  <c r="F655" i="3"/>
  <c r="E655" i="3"/>
  <c r="F659" i="3"/>
  <c r="E659" i="3"/>
  <c r="E992" i="3"/>
  <c r="F992" i="3"/>
  <c r="E985" i="3"/>
  <c r="F985" i="3"/>
  <c r="G636" i="3"/>
  <c r="G626" i="3"/>
  <c r="G206" i="3"/>
  <c r="E944" i="3"/>
  <c r="F944" i="3"/>
  <c r="G64" i="3"/>
  <c r="F389" i="3"/>
  <c r="E389" i="3"/>
  <c r="F657" i="3"/>
  <c r="E657" i="3"/>
  <c r="G133" i="3"/>
  <c r="E956" i="3"/>
  <c r="F956" i="3"/>
  <c r="G689" i="3"/>
  <c r="G182" i="3"/>
  <c r="G107" i="3"/>
  <c r="E957" i="3"/>
  <c r="F957" i="3"/>
  <c r="G844" i="3"/>
  <c r="E976" i="3"/>
  <c r="F976" i="3"/>
  <c r="E968" i="3"/>
  <c r="F968" i="3"/>
  <c r="E962" i="3"/>
  <c r="F962" i="3"/>
  <c r="F403" i="3"/>
  <c r="E403" i="3"/>
  <c r="E964" i="3"/>
  <c r="F964" i="3"/>
  <c r="G62" i="3"/>
  <c r="F377" i="3"/>
  <c r="E377" i="3"/>
  <c r="E969" i="3"/>
  <c r="F969" i="3"/>
  <c r="G122" i="3"/>
  <c r="E946" i="3"/>
  <c r="F946" i="3"/>
  <c r="F568" i="3"/>
  <c r="E568" i="3"/>
  <c r="E986" i="3"/>
  <c r="F986" i="3"/>
  <c r="E970" i="3"/>
  <c r="F970" i="3"/>
  <c r="F383" i="3"/>
  <c r="E383" i="3"/>
  <c r="F381" i="3"/>
  <c r="E381" i="3"/>
  <c r="F380" i="3"/>
  <c r="E380" i="3"/>
  <c r="F19" i="3"/>
  <c r="E19" i="3"/>
  <c r="G15" i="3"/>
  <c r="A27" i="3" l="1"/>
  <c r="C28" i="3"/>
  <c r="F504" i="3"/>
  <c r="E504" i="3"/>
  <c r="F630" i="3"/>
  <c r="E630" i="3"/>
  <c r="E806" i="3"/>
  <c r="F806" i="3"/>
  <c r="F400" i="3"/>
  <c r="E400" i="3"/>
  <c r="F808" i="3"/>
  <c r="E808" i="3"/>
  <c r="E289" i="3"/>
  <c r="F289" i="3"/>
  <c r="E226" i="3"/>
  <c r="F226" i="3"/>
  <c r="F455" i="3"/>
  <c r="E455" i="3"/>
  <c r="F814" i="3"/>
  <c r="E814" i="3"/>
  <c r="F499" i="3"/>
  <c r="E499" i="3"/>
  <c r="E491" i="3"/>
  <c r="F491" i="3"/>
  <c r="E524" i="3"/>
  <c r="F524" i="3"/>
  <c r="E500" i="3"/>
  <c r="F500" i="3"/>
  <c r="F91" i="3"/>
  <c r="E91" i="3"/>
  <c r="E305" i="3"/>
  <c r="F305" i="3"/>
  <c r="F738" i="3"/>
  <c r="E738" i="3"/>
  <c r="F728" i="3"/>
  <c r="E728" i="3"/>
  <c r="E313" i="3"/>
  <c r="F313" i="3"/>
  <c r="F171" i="3"/>
  <c r="E171" i="3"/>
  <c r="F454" i="3"/>
  <c r="E454" i="3"/>
  <c r="F356" i="3"/>
  <c r="E356" i="3"/>
  <c r="E521" i="3"/>
  <c r="F521" i="3"/>
  <c r="F302" i="3"/>
  <c r="E302" i="3"/>
  <c r="F623" i="3"/>
  <c r="E623" i="3"/>
  <c r="F213" i="3"/>
  <c r="E213" i="3"/>
  <c r="F218" i="3"/>
  <c r="E218" i="3"/>
  <c r="F228" i="3"/>
  <c r="E228" i="3"/>
  <c r="E153" i="3"/>
  <c r="F153" i="3"/>
  <c r="F470" i="3"/>
  <c r="E470" i="3"/>
  <c r="E73" i="3"/>
  <c r="F73" i="3"/>
  <c r="F140" i="3"/>
  <c r="E140" i="3"/>
  <c r="E651" i="3"/>
  <c r="F651" i="3"/>
  <c r="F248" i="3"/>
  <c r="E248" i="3"/>
  <c r="F422" i="3"/>
  <c r="E422" i="3"/>
  <c r="F238" i="3"/>
  <c r="E238" i="3"/>
  <c r="F420" i="3"/>
  <c r="E420" i="3"/>
  <c r="F430" i="3"/>
  <c r="E430" i="3"/>
  <c r="F506" i="3"/>
  <c r="E506" i="3"/>
  <c r="F152" i="3"/>
  <c r="E152" i="3"/>
  <c r="E118" i="3"/>
  <c r="F118" i="3"/>
  <c r="F446" i="3"/>
  <c r="E446" i="3"/>
  <c r="E351" i="3"/>
  <c r="F351" i="3"/>
  <c r="E311" i="3"/>
  <c r="F311" i="3"/>
  <c r="E194" i="3"/>
  <c r="F194" i="3"/>
  <c r="E734" i="3"/>
  <c r="F734" i="3"/>
  <c r="F314" i="3"/>
  <c r="E314" i="3"/>
  <c r="E323" i="3"/>
  <c r="F323" i="3"/>
  <c r="F533" i="3"/>
  <c r="E533" i="3"/>
  <c r="F718" i="3"/>
  <c r="E718" i="3"/>
  <c r="F465" i="3"/>
  <c r="E465" i="3"/>
  <c r="F742" i="3"/>
  <c r="E742" i="3"/>
  <c r="F240" i="3"/>
  <c r="E240" i="3"/>
  <c r="F485" i="3"/>
  <c r="E485" i="3"/>
  <c r="E185" i="3"/>
  <c r="F185" i="3"/>
  <c r="F484" i="3"/>
  <c r="E484" i="3"/>
  <c r="F740" i="3"/>
  <c r="E740" i="3"/>
  <c r="E80" i="3"/>
  <c r="F80" i="3"/>
  <c r="F236" i="3"/>
  <c r="E236" i="3"/>
  <c r="F320" i="3"/>
  <c r="E320" i="3"/>
  <c r="F156" i="3"/>
  <c r="E156" i="3"/>
  <c r="E453" i="3"/>
  <c r="F453" i="3"/>
  <c r="F406" i="3"/>
  <c r="E406" i="3"/>
  <c r="E316" i="3"/>
  <c r="F316" i="3"/>
  <c r="F739" i="3"/>
  <c r="E739" i="3"/>
  <c r="F158" i="3"/>
  <c r="E158" i="3"/>
  <c r="F641" i="3"/>
  <c r="E641" i="3"/>
  <c r="F503" i="3"/>
  <c r="E503" i="3"/>
  <c r="F748" i="3"/>
  <c r="E748" i="3"/>
  <c r="F729" i="3"/>
  <c r="E729" i="3"/>
  <c r="F295" i="3"/>
  <c r="E295" i="3"/>
  <c r="E297" i="3"/>
  <c r="F297" i="3"/>
  <c r="F511" i="3"/>
  <c r="E511" i="3"/>
  <c r="F410" i="3"/>
  <c r="E410" i="3"/>
  <c r="E471" i="3"/>
  <c r="F471" i="3"/>
  <c r="F707" i="3"/>
  <c r="E707" i="3"/>
  <c r="E315" i="3"/>
  <c r="F315" i="3"/>
  <c r="F308" i="3"/>
  <c r="E308" i="3"/>
  <c r="F306" i="3"/>
  <c r="E306" i="3"/>
  <c r="F321" i="3"/>
  <c r="E321" i="3"/>
  <c r="F187" i="3"/>
  <c r="E187" i="3"/>
  <c r="F310" i="3"/>
  <c r="E310" i="3"/>
  <c r="F532" i="3"/>
  <c r="E532" i="3"/>
  <c r="F476" i="3"/>
  <c r="E476" i="3"/>
  <c r="E157" i="3"/>
  <c r="F157" i="3"/>
  <c r="F151" i="3"/>
  <c r="E151" i="3"/>
  <c r="F168" i="3"/>
  <c r="E168" i="3"/>
  <c r="F502" i="3"/>
  <c r="E502" i="3"/>
  <c r="F710" i="3"/>
  <c r="E710" i="3"/>
  <c r="E733" i="3"/>
  <c r="F733" i="3"/>
  <c r="E141" i="3"/>
  <c r="F141" i="3"/>
  <c r="F488" i="3"/>
  <c r="E488" i="3"/>
  <c r="F262" i="3"/>
  <c r="E262" i="3"/>
  <c r="F451" i="3"/>
  <c r="E451" i="3"/>
  <c r="F737" i="3"/>
  <c r="E737" i="3"/>
  <c r="F531" i="3"/>
  <c r="E531" i="3"/>
  <c r="E169" i="3"/>
  <c r="F169" i="3"/>
  <c r="F731" i="3"/>
  <c r="E731" i="3"/>
  <c r="F200" i="3"/>
  <c r="E200" i="3"/>
  <c r="F512" i="3"/>
  <c r="E512" i="3"/>
  <c r="E324" i="3"/>
  <c r="F324" i="3"/>
  <c r="E705" i="3"/>
  <c r="F705" i="3"/>
  <c r="F161" i="3"/>
  <c r="E161" i="3"/>
  <c r="F408" i="3"/>
  <c r="E408" i="3"/>
  <c r="E104" i="3"/>
  <c r="F104" i="3"/>
  <c r="F85" i="3"/>
  <c r="E85" i="3"/>
  <c r="F459" i="3"/>
  <c r="E459" i="3"/>
  <c r="F559" i="3"/>
  <c r="E559" i="3"/>
  <c r="F571" i="3"/>
  <c r="E571" i="3"/>
  <c r="E435" i="3"/>
  <c r="F435" i="3"/>
  <c r="F87" i="3"/>
  <c r="E87" i="3"/>
  <c r="F186" i="3"/>
  <c r="E186" i="3"/>
  <c r="F162" i="3"/>
  <c r="E162" i="3"/>
  <c r="F565" i="3"/>
  <c r="E565" i="3"/>
  <c r="E483" i="3"/>
  <c r="F483" i="3"/>
  <c r="F170" i="3"/>
  <c r="E170" i="3"/>
  <c r="F461" i="3"/>
  <c r="E461" i="3"/>
  <c r="E701" i="3"/>
  <c r="F701" i="3"/>
  <c r="F366" i="3"/>
  <c r="E366" i="3"/>
  <c r="F794" i="3"/>
  <c r="E794" i="3"/>
  <c r="F751" i="3"/>
  <c r="E751" i="3"/>
  <c r="E706" i="3"/>
  <c r="F706" i="3"/>
  <c r="F256" i="3"/>
  <c r="E256" i="3"/>
  <c r="E513" i="3"/>
  <c r="F513" i="3"/>
  <c r="F394" i="3"/>
  <c r="E394" i="3"/>
  <c r="F363" i="3"/>
  <c r="E363" i="3"/>
  <c r="F473" i="3"/>
  <c r="E473" i="3"/>
  <c r="F294" i="3"/>
  <c r="E294" i="3"/>
  <c r="F167" i="3"/>
  <c r="E167" i="3"/>
  <c r="F443" i="3"/>
  <c r="E443" i="3"/>
  <c r="F147" i="3"/>
  <c r="E147" i="3"/>
  <c r="E437" i="3"/>
  <c r="F437" i="3"/>
  <c r="E114" i="3"/>
  <c r="F114" i="3"/>
  <c r="F845" i="3"/>
  <c r="E845" i="3"/>
  <c r="F516" i="3"/>
  <c r="E516" i="3"/>
  <c r="E575" i="3"/>
  <c r="F575" i="3"/>
  <c r="F467" i="3"/>
  <c r="E467" i="3"/>
  <c r="F693" i="3"/>
  <c r="E693" i="3"/>
  <c r="F685" i="3"/>
  <c r="E685" i="3"/>
  <c r="F416" i="3"/>
  <c r="E416" i="3"/>
  <c r="E469" i="3"/>
  <c r="F469" i="3"/>
  <c r="F495" i="3"/>
  <c r="E495" i="3"/>
  <c r="F477" i="3"/>
  <c r="E477" i="3"/>
  <c r="E474" i="3"/>
  <c r="F474" i="3"/>
  <c r="E717" i="3"/>
  <c r="F717" i="3"/>
  <c r="F704" i="3"/>
  <c r="E704" i="3"/>
  <c r="F244" i="3"/>
  <c r="E244" i="3"/>
  <c r="F260" i="3"/>
  <c r="E260" i="3"/>
  <c r="F445" i="3"/>
  <c r="E445" i="3"/>
  <c r="F721" i="3"/>
  <c r="E721" i="3"/>
  <c r="F160" i="3"/>
  <c r="E160" i="3"/>
  <c r="E348" i="3"/>
  <c r="F348" i="3"/>
  <c r="F509" i="3"/>
  <c r="E509" i="3"/>
  <c r="F472" i="3"/>
  <c r="E472" i="3"/>
  <c r="E429" i="3"/>
  <c r="F429" i="3"/>
  <c r="F534" i="3"/>
  <c r="E534" i="3"/>
  <c r="F805" i="3"/>
  <c r="E805" i="3"/>
  <c r="F402" i="3"/>
  <c r="E402" i="3"/>
  <c r="F355" i="3"/>
  <c r="E355" i="3"/>
  <c r="F735" i="3"/>
  <c r="E735" i="3"/>
  <c r="F427" i="3"/>
  <c r="E427" i="3"/>
  <c r="E173" i="3"/>
  <c r="F173" i="3"/>
  <c r="E368" i="3"/>
  <c r="F368" i="3"/>
  <c r="F137" i="3"/>
  <c r="E137" i="3"/>
  <c r="E250" i="3"/>
  <c r="F250" i="3"/>
  <c r="E258" i="3"/>
  <c r="F258" i="3"/>
  <c r="F188" i="3"/>
  <c r="E188" i="3"/>
  <c r="F523" i="3"/>
  <c r="E523" i="3"/>
  <c r="E124" i="3"/>
  <c r="F124" i="3"/>
  <c r="F357" i="3"/>
  <c r="E357" i="3"/>
  <c r="F809" i="3"/>
  <c r="E809" i="3"/>
  <c r="F359" i="3"/>
  <c r="E359" i="3"/>
  <c r="F694" i="3"/>
  <c r="E694" i="3"/>
  <c r="F133" i="3"/>
  <c r="E133" i="3"/>
  <c r="F278" i="3"/>
  <c r="E278" i="3"/>
  <c r="F283" i="3"/>
  <c r="E283" i="3"/>
  <c r="F274" i="3"/>
  <c r="E274" i="3"/>
  <c r="F600" i="3"/>
  <c r="E600" i="3"/>
  <c r="F634" i="3"/>
  <c r="E634" i="3"/>
  <c r="F606" i="3"/>
  <c r="E606" i="3"/>
  <c r="E309" i="3"/>
  <c r="F309" i="3"/>
  <c r="F279" i="3"/>
  <c r="E279" i="3"/>
  <c r="F593" i="3"/>
  <c r="E593" i="3"/>
  <c r="F277" i="3"/>
  <c r="E277" i="3"/>
  <c r="E329" i="3"/>
  <c r="F329" i="3"/>
  <c r="E330" i="3"/>
  <c r="F330" i="3"/>
  <c r="F282" i="3"/>
  <c r="E282" i="3"/>
  <c r="F292" i="3"/>
  <c r="E292" i="3"/>
  <c r="F132" i="3"/>
  <c r="E132" i="3"/>
  <c r="F220" i="3"/>
  <c r="E220" i="3"/>
  <c r="F102" i="3"/>
  <c r="E102" i="3"/>
  <c r="F64" i="3"/>
  <c r="E64" i="3"/>
  <c r="F285" i="3"/>
  <c r="E285" i="3"/>
  <c r="F823" i="3"/>
  <c r="E823" i="3"/>
  <c r="E332" i="3"/>
  <c r="F332" i="3"/>
  <c r="E101" i="3"/>
  <c r="F101" i="3"/>
  <c r="E338" i="3"/>
  <c r="F338" i="3"/>
  <c r="F281" i="3"/>
  <c r="E281" i="3"/>
  <c r="F128" i="3"/>
  <c r="E128" i="3"/>
  <c r="F62" i="3"/>
  <c r="E62" i="3"/>
  <c r="F107" i="3"/>
  <c r="E107" i="3"/>
  <c r="F127" i="3"/>
  <c r="E127" i="3"/>
  <c r="F644" i="3"/>
  <c r="E644" i="3"/>
  <c r="F41" i="3"/>
  <c r="E41" i="3"/>
  <c r="F44" i="3"/>
  <c r="E44" i="3"/>
  <c r="F178" i="3"/>
  <c r="E178" i="3"/>
  <c r="F215" i="3"/>
  <c r="E215" i="3"/>
  <c r="F836" i="3"/>
  <c r="E836" i="3"/>
  <c r="F203" i="3"/>
  <c r="E203" i="3"/>
  <c r="F603" i="3"/>
  <c r="E603" i="3"/>
  <c r="F174" i="3"/>
  <c r="E174" i="3"/>
  <c r="F629" i="3"/>
  <c r="E629" i="3"/>
  <c r="F815" i="3"/>
  <c r="E815" i="3"/>
  <c r="F123" i="3"/>
  <c r="E123" i="3"/>
  <c r="F143" i="3"/>
  <c r="E143" i="3"/>
  <c r="F206" i="3"/>
  <c r="E206" i="3"/>
  <c r="E646" i="3"/>
  <c r="F646" i="3"/>
  <c r="F597" i="3"/>
  <c r="E597" i="3"/>
  <c r="E346" i="3"/>
  <c r="F346" i="3"/>
  <c r="E922" i="3"/>
  <c r="F922" i="3"/>
  <c r="E648" i="3"/>
  <c r="F648" i="3"/>
  <c r="E334" i="3"/>
  <c r="F334" i="3"/>
  <c r="E910" i="3"/>
  <c r="F910" i="3"/>
  <c r="F588" i="3"/>
  <c r="E588" i="3"/>
  <c r="F275" i="3"/>
  <c r="E275" i="3"/>
  <c r="E345" i="3"/>
  <c r="F345" i="3"/>
  <c r="F595" i="3"/>
  <c r="E595" i="3"/>
  <c r="F105" i="3"/>
  <c r="E105" i="3"/>
  <c r="E344" i="3"/>
  <c r="F344" i="3"/>
  <c r="F591" i="3"/>
  <c r="E591" i="3"/>
  <c r="E119" i="3"/>
  <c r="F119" i="3"/>
  <c r="F819" i="3"/>
  <c r="E819" i="3"/>
  <c r="E99" i="3"/>
  <c r="F99" i="3"/>
  <c r="F288" i="3"/>
  <c r="E288" i="3"/>
  <c r="F598" i="3"/>
  <c r="E598" i="3"/>
  <c r="F592" i="3"/>
  <c r="E592" i="3"/>
  <c r="F594" i="3"/>
  <c r="E594" i="3"/>
  <c r="F596" i="3"/>
  <c r="E596" i="3"/>
  <c r="F360" i="3"/>
  <c r="E360" i="3"/>
  <c r="E342" i="3"/>
  <c r="F342" i="3"/>
  <c r="F280" i="3"/>
  <c r="E280" i="3"/>
  <c r="F198" i="3"/>
  <c r="E198" i="3"/>
  <c r="F298" i="3"/>
  <c r="E298" i="3"/>
  <c r="F319" i="3"/>
  <c r="E319" i="3"/>
  <c r="F689" i="3"/>
  <c r="E689" i="3"/>
  <c r="F636" i="3"/>
  <c r="E636" i="3"/>
  <c r="E122" i="3"/>
  <c r="F122" i="3"/>
  <c r="F182" i="3"/>
  <c r="E182" i="3"/>
  <c r="F193" i="3"/>
  <c r="E193" i="3"/>
  <c r="F42" i="3"/>
  <c r="E42" i="3"/>
  <c r="F49" i="3"/>
  <c r="E49" i="3"/>
  <c r="F642" i="3"/>
  <c r="E642" i="3"/>
  <c r="F638" i="3"/>
  <c r="E638" i="3"/>
  <c r="E335" i="3"/>
  <c r="F335" i="3"/>
  <c r="E339" i="3"/>
  <c r="F339" i="3"/>
  <c r="E341" i="3"/>
  <c r="F341" i="3"/>
  <c r="E130" i="3"/>
  <c r="F130" i="3"/>
  <c r="F52" i="3"/>
  <c r="E52" i="3"/>
  <c r="F587" i="3"/>
  <c r="E587" i="3"/>
  <c r="E930" i="3"/>
  <c r="F930" i="3"/>
  <c r="F589" i="3"/>
  <c r="E589" i="3"/>
  <c r="F290" i="3"/>
  <c r="E290" i="3"/>
  <c r="F647" i="3"/>
  <c r="E647" i="3"/>
  <c r="F63" i="3"/>
  <c r="E63" i="3"/>
  <c r="F585" i="3"/>
  <c r="E585" i="3"/>
  <c r="F46" i="3"/>
  <c r="E46" i="3"/>
  <c r="F599" i="3"/>
  <c r="E599" i="3"/>
  <c r="E331" i="3"/>
  <c r="F331" i="3"/>
  <c r="E918" i="3"/>
  <c r="F918" i="3"/>
  <c r="F601" i="3"/>
  <c r="E601" i="3"/>
  <c r="F216" i="3"/>
  <c r="E216" i="3"/>
  <c r="F317" i="3"/>
  <c r="E317" i="3"/>
  <c r="F325" i="3"/>
  <c r="E325" i="3"/>
  <c r="F626" i="3"/>
  <c r="E626" i="3"/>
  <c r="E914" i="3"/>
  <c r="F914" i="3"/>
  <c r="F300" i="3"/>
  <c r="E300" i="3"/>
  <c r="F367" i="3"/>
  <c r="E367" i="3"/>
  <c r="F844" i="3"/>
  <c r="E844" i="3"/>
  <c r="F586" i="3"/>
  <c r="E586" i="3"/>
  <c r="F111" i="3"/>
  <c r="E111" i="3"/>
  <c r="F643" i="3"/>
  <c r="E643" i="3"/>
  <c r="F120" i="3"/>
  <c r="E120" i="3"/>
  <c r="F45" i="3"/>
  <c r="E45" i="3"/>
  <c r="F702" i="3"/>
  <c r="E702" i="3"/>
  <c r="F201" i="3"/>
  <c r="E201" i="3"/>
  <c r="E340" i="3"/>
  <c r="F340" i="3"/>
  <c r="F50" i="3"/>
  <c r="E50" i="3"/>
  <c r="F590" i="3"/>
  <c r="E590" i="3"/>
  <c r="F602" i="3"/>
  <c r="E602" i="3"/>
  <c r="E336" i="3"/>
  <c r="F336" i="3"/>
  <c r="F361" i="3"/>
  <c r="E361" i="3"/>
  <c r="F307" i="3"/>
  <c r="E307" i="3"/>
  <c r="E333" i="3"/>
  <c r="F333" i="3"/>
  <c r="E343" i="3"/>
  <c r="F343" i="3"/>
  <c r="F286" i="3"/>
  <c r="E286" i="3"/>
  <c r="F276" i="3"/>
  <c r="E276" i="3"/>
  <c r="E106" i="3"/>
  <c r="F106" i="3"/>
  <c r="F112" i="3"/>
  <c r="E112" i="3"/>
  <c r="F222" i="3"/>
  <c r="E222" i="3"/>
  <c r="F614" i="3"/>
  <c r="E614" i="3"/>
  <c r="F284" i="3"/>
  <c r="E284" i="3"/>
  <c r="E337" i="3"/>
  <c r="F337" i="3"/>
  <c r="F287" i="3"/>
  <c r="E287" i="3"/>
  <c r="F369" i="3"/>
  <c r="E369" i="3"/>
  <c r="F628" i="3"/>
  <c r="E628" i="3"/>
  <c r="F55" i="3"/>
  <c r="E55" i="3"/>
  <c r="F828" i="3"/>
  <c r="E828" i="3"/>
  <c r="F204" i="3"/>
  <c r="E204" i="3"/>
  <c r="E110" i="3"/>
  <c r="F110" i="3"/>
  <c r="F145" i="3"/>
  <c r="E145" i="3"/>
  <c r="F654" i="3"/>
  <c r="E654" i="3"/>
  <c r="F584" i="3"/>
  <c r="E584" i="3"/>
  <c r="F620" i="3"/>
  <c r="E620" i="3"/>
  <c r="F15" i="3"/>
  <c r="E15" i="3"/>
  <c r="C29" i="3" l="1"/>
  <c r="A28" i="3"/>
  <c r="D7" i="3"/>
  <c r="D10" i="3"/>
  <c r="D8" i="3"/>
  <c r="C30" i="3" l="1"/>
  <c r="A29" i="3"/>
  <c r="C31" i="3" l="1"/>
  <c r="A30" i="3"/>
  <c r="C32" i="3" l="1"/>
  <c r="A31" i="3"/>
  <c r="C33" i="3" l="1"/>
  <c r="A32" i="3"/>
  <c r="C34" i="3" l="1"/>
  <c r="A33" i="3"/>
  <c r="C35" i="3" l="1"/>
  <c r="A34" i="3"/>
  <c r="C36" i="3" l="1"/>
  <c r="A35" i="3"/>
  <c r="C37" i="3" l="1"/>
  <c r="A36" i="3"/>
  <c r="C38" i="3" l="1"/>
  <c r="A37" i="3"/>
  <c r="A38" i="3" l="1"/>
  <c r="C39" i="3"/>
  <c r="C40" i="3" l="1"/>
  <c r="A39" i="3"/>
  <c r="C41" i="3" l="1"/>
  <c r="A40" i="3"/>
  <c r="C42" i="3" l="1"/>
  <c r="A41" i="3"/>
  <c r="C43" i="3" l="1"/>
  <c r="A42" i="3"/>
  <c r="C44" i="3" l="1"/>
  <c r="A43" i="3"/>
  <c r="C45" i="3" l="1"/>
  <c r="A44" i="3"/>
  <c r="A45" i="3" l="1"/>
  <c r="C46" i="3"/>
  <c r="C47" i="3" l="1"/>
  <c r="A46" i="3"/>
  <c r="C48" i="3" l="1"/>
  <c r="A47" i="3"/>
  <c r="C49" i="3" l="1"/>
  <c r="A48" i="3"/>
  <c r="C50" i="3" l="1"/>
  <c r="A49" i="3"/>
  <c r="C51" i="3" l="1"/>
  <c r="A50" i="3"/>
  <c r="C52" i="3" l="1"/>
  <c r="A51" i="3"/>
  <c r="A52" i="3" l="1"/>
  <c r="C53" i="3"/>
  <c r="A53" i="3" l="1"/>
  <c r="C54" i="3"/>
  <c r="C55" i="3" l="1"/>
  <c r="A54" i="3"/>
  <c r="A55" i="3" l="1"/>
  <c r="C56" i="3"/>
  <c r="C57" i="3" l="1"/>
  <c r="A56" i="3"/>
  <c r="C58" i="3" l="1"/>
  <c r="A57" i="3"/>
  <c r="C59" i="3" l="1"/>
  <c r="A58" i="3"/>
  <c r="A59" i="3" l="1"/>
  <c r="C60" i="3"/>
  <c r="C61" i="3" l="1"/>
  <c r="A60" i="3"/>
  <c r="A61" i="3" l="1"/>
  <c r="C62" i="3"/>
  <c r="C63" i="3" l="1"/>
  <c r="A62" i="3"/>
  <c r="C64" i="3" l="1"/>
  <c r="A63" i="3"/>
  <c r="A64" i="3" l="1"/>
  <c r="C65" i="3"/>
  <c r="C66" i="3" l="1"/>
  <c r="A65" i="3"/>
  <c r="A66" i="3" l="1"/>
  <c r="C67" i="3"/>
  <c r="C68" i="3" l="1"/>
  <c r="A67" i="3"/>
  <c r="C69" i="3" l="1"/>
  <c r="A68" i="3"/>
  <c r="C70" i="3" l="1"/>
  <c r="A69" i="3"/>
  <c r="C71" i="3" l="1"/>
  <c r="A70" i="3"/>
  <c r="C72" i="3" l="1"/>
  <c r="A71" i="3"/>
  <c r="A72" i="3" l="1"/>
  <c r="C73" i="3"/>
  <c r="A73" i="3" l="1"/>
  <c r="C74" i="3"/>
  <c r="A74" i="3" l="1"/>
  <c r="C75" i="3"/>
  <c r="C76" i="3" l="1"/>
  <c r="A75" i="3"/>
  <c r="C77" i="3" l="1"/>
  <c r="A76" i="3"/>
  <c r="A77" i="3" l="1"/>
  <c r="C78" i="3"/>
  <c r="C79" i="3" l="1"/>
  <c r="A78" i="3"/>
  <c r="C80" i="3" l="1"/>
  <c r="A79" i="3"/>
  <c r="C81" i="3" l="1"/>
  <c r="A80" i="3"/>
  <c r="C82" i="3" l="1"/>
  <c r="A81" i="3"/>
  <c r="A82" i="3" l="1"/>
  <c r="C83" i="3"/>
  <c r="C84" i="3" l="1"/>
  <c r="A83" i="3"/>
  <c r="C85" i="3" l="1"/>
  <c r="A84" i="3"/>
  <c r="C86" i="3" l="1"/>
  <c r="A85" i="3"/>
  <c r="C87" i="3" l="1"/>
  <c r="A86" i="3"/>
  <c r="C88" i="3" l="1"/>
  <c r="A87" i="3"/>
  <c r="C89" i="3" l="1"/>
  <c r="A88" i="3"/>
  <c r="C90" i="3" l="1"/>
  <c r="A89" i="3"/>
  <c r="C91" i="3" l="1"/>
  <c r="A90" i="3"/>
  <c r="C92" i="3" l="1"/>
  <c r="A91" i="3"/>
  <c r="C93" i="3" l="1"/>
  <c r="A92" i="3"/>
  <c r="C94" i="3" l="1"/>
  <c r="A93" i="3"/>
  <c r="C95" i="3" l="1"/>
  <c r="A94" i="3"/>
  <c r="C96" i="3" l="1"/>
  <c r="A95" i="3"/>
  <c r="C97" i="3" l="1"/>
  <c r="A96" i="3"/>
  <c r="C98" i="3" l="1"/>
  <c r="A97" i="3"/>
  <c r="C99" i="3" l="1"/>
  <c r="A98" i="3"/>
  <c r="C100" i="3" l="1"/>
  <c r="A99" i="3"/>
  <c r="A100" i="3" l="1"/>
  <c r="C101" i="3"/>
  <c r="C102" i="3" l="1"/>
  <c r="A101" i="3"/>
  <c r="C103" i="3" l="1"/>
  <c r="A102" i="3"/>
  <c r="C104" i="3" l="1"/>
  <c r="A103" i="3"/>
  <c r="C105" i="3" l="1"/>
  <c r="A104" i="3"/>
  <c r="A105" i="3" l="1"/>
  <c r="C106" i="3"/>
  <c r="C107" i="3" l="1"/>
  <c r="A106" i="3"/>
  <c r="C108" i="3" l="1"/>
  <c r="A107" i="3"/>
  <c r="C109" i="3" l="1"/>
  <c r="A108" i="3"/>
  <c r="C110" i="3" l="1"/>
  <c r="A109" i="3"/>
  <c r="C111" i="3" l="1"/>
  <c r="A110" i="3"/>
  <c r="C112" i="3" l="1"/>
  <c r="A111" i="3"/>
  <c r="C113" i="3" l="1"/>
  <c r="A112" i="3"/>
  <c r="C114" i="3" l="1"/>
  <c r="A113" i="3"/>
  <c r="C115" i="3" l="1"/>
  <c r="A114" i="3"/>
  <c r="C116" i="3" l="1"/>
  <c r="A115" i="3"/>
  <c r="C117" i="3" l="1"/>
  <c r="A116" i="3"/>
  <c r="C118" i="3" l="1"/>
  <c r="A117" i="3"/>
  <c r="C119" i="3" l="1"/>
  <c r="A118" i="3"/>
  <c r="C120" i="3" l="1"/>
  <c r="A119" i="3"/>
  <c r="C121" i="3" l="1"/>
  <c r="A120" i="3"/>
  <c r="C122" i="3" l="1"/>
  <c r="A121" i="3"/>
  <c r="C123" i="3" l="1"/>
  <c r="A122" i="3"/>
  <c r="C124" i="3" l="1"/>
  <c r="A123" i="3"/>
  <c r="C125" i="3" l="1"/>
  <c r="A124" i="3"/>
  <c r="C126" i="3" l="1"/>
  <c r="A125" i="3"/>
  <c r="C127" i="3" l="1"/>
  <c r="A126" i="3"/>
  <c r="C128" i="3" l="1"/>
  <c r="A127" i="3"/>
  <c r="C129" i="3" l="1"/>
  <c r="A128" i="3"/>
  <c r="C130" i="3" l="1"/>
  <c r="A129" i="3"/>
  <c r="C131" i="3" l="1"/>
  <c r="A130" i="3"/>
  <c r="C132" i="3" l="1"/>
  <c r="A131" i="3"/>
  <c r="C133" i="3" l="1"/>
  <c r="A132" i="3"/>
  <c r="A133" i="3" l="1"/>
  <c r="C134" i="3"/>
  <c r="C135" i="3" l="1"/>
  <c r="A134" i="3"/>
  <c r="C136" i="3" l="1"/>
  <c r="A135" i="3"/>
  <c r="C137" i="3" l="1"/>
  <c r="A136" i="3"/>
  <c r="C138" i="3" l="1"/>
  <c r="A137" i="3"/>
  <c r="C139" i="3" l="1"/>
  <c r="A138" i="3"/>
  <c r="C140" i="3" l="1"/>
  <c r="A139" i="3"/>
  <c r="C141" i="3" l="1"/>
  <c r="A140" i="3"/>
  <c r="C142" i="3" l="1"/>
  <c r="A141" i="3"/>
  <c r="C143" i="3" l="1"/>
  <c r="A142" i="3"/>
  <c r="C144" i="3" l="1"/>
  <c r="A143" i="3"/>
  <c r="C145" i="3" l="1"/>
  <c r="A144" i="3"/>
  <c r="C146" i="3" l="1"/>
  <c r="A145" i="3"/>
  <c r="C147" i="3" l="1"/>
  <c r="A146" i="3"/>
  <c r="C148" i="3" l="1"/>
  <c r="A147" i="3"/>
  <c r="C149" i="3" l="1"/>
  <c r="A148" i="3"/>
  <c r="C150" i="3" l="1"/>
  <c r="A149" i="3"/>
  <c r="C151" i="3" l="1"/>
  <c r="A150" i="3"/>
  <c r="C152" i="3" l="1"/>
  <c r="A151" i="3"/>
  <c r="C153" i="3" l="1"/>
  <c r="A152" i="3"/>
  <c r="C154" i="3" l="1"/>
  <c r="A153" i="3"/>
  <c r="C155" i="3" l="1"/>
  <c r="A154" i="3"/>
  <c r="C156" i="3" l="1"/>
  <c r="A155" i="3"/>
  <c r="C157" i="3" l="1"/>
  <c r="A156" i="3"/>
  <c r="C158" i="3" l="1"/>
  <c r="A157" i="3"/>
  <c r="C159" i="3" l="1"/>
  <c r="A158" i="3"/>
  <c r="C160" i="3" l="1"/>
  <c r="A159" i="3"/>
  <c r="A160" i="3" l="1"/>
  <c r="C161" i="3"/>
  <c r="C162" i="3" l="1"/>
  <c r="A161" i="3"/>
  <c r="C163" i="3" l="1"/>
  <c r="A162" i="3"/>
  <c r="C164" i="3" l="1"/>
  <c r="A163" i="3"/>
  <c r="C165" i="3" l="1"/>
  <c r="A164" i="3"/>
  <c r="C166" i="3" l="1"/>
  <c r="A165" i="3"/>
  <c r="C167" i="3" l="1"/>
  <c r="A166" i="3"/>
  <c r="C168" i="3" l="1"/>
  <c r="A167" i="3"/>
  <c r="C169" i="3" l="1"/>
  <c r="A168" i="3"/>
  <c r="C170" i="3" l="1"/>
  <c r="A169" i="3"/>
  <c r="C171" i="3" l="1"/>
  <c r="A170" i="3"/>
  <c r="C172" i="3" l="1"/>
  <c r="A171" i="3"/>
  <c r="C173" i="3" l="1"/>
  <c r="A172" i="3"/>
  <c r="C174" i="3" l="1"/>
  <c r="A173" i="3"/>
  <c r="A174" i="3" l="1"/>
  <c r="C175" i="3"/>
  <c r="C176" i="3" l="1"/>
  <c r="A175" i="3"/>
  <c r="A176" i="3" l="1"/>
  <c r="C177" i="3"/>
  <c r="C178" i="3" l="1"/>
  <c r="A177" i="3"/>
  <c r="C179" i="3" l="1"/>
  <c r="A178" i="3"/>
  <c r="C180" i="3" l="1"/>
  <c r="A179" i="3"/>
  <c r="C181" i="3" l="1"/>
  <c r="A180" i="3"/>
  <c r="C182" i="3" l="1"/>
  <c r="A181" i="3"/>
  <c r="C183" i="3" l="1"/>
  <c r="A182" i="3"/>
  <c r="C184" i="3" l="1"/>
  <c r="A183" i="3"/>
  <c r="C185" i="3" l="1"/>
  <c r="A184" i="3"/>
  <c r="C186" i="3" l="1"/>
  <c r="A185" i="3"/>
  <c r="C187" i="3" l="1"/>
  <c r="A186" i="3"/>
  <c r="C188" i="3" l="1"/>
  <c r="A187" i="3"/>
  <c r="C189" i="3" l="1"/>
  <c r="A188" i="3"/>
  <c r="A189" i="3" l="1"/>
  <c r="C190" i="3"/>
  <c r="A190" i="3" l="1"/>
  <c r="C191" i="3"/>
  <c r="C192" i="3" l="1"/>
  <c r="A191" i="3"/>
  <c r="C193" i="3" l="1"/>
  <c r="A192" i="3"/>
  <c r="C194" i="3" l="1"/>
  <c r="A193" i="3"/>
  <c r="C195" i="3" l="1"/>
  <c r="A194" i="3"/>
  <c r="C196" i="3" l="1"/>
  <c r="A195" i="3"/>
  <c r="C197" i="3" l="1"/>
  <c r="A196" i="3"/>
  <c r="C198" i="3" l="1"/>
  <c r="A197" i="3"/>
  <c r="A198" i="3" l="1"/>
  <c r="C199" i="3"/>
  <c r="A199" i="3" l="1"/>
  <c r="C200" i="3"/>
  <c r="C201" i="3" l="1"/>
  <c r="A200" i="3"/>
  <c r="C202" i="3" l="1"/>
  <c r="A201" i="3"/>
  <c r="C203" i="3" l="1"/>
  <c r="A202" i="3"/>
  <c r="C204" i="3" l="1"/>
  <c r="A203" i="3"/>
  <c r="C205" i="3" l="1"/>
  <c r="A204" i="3"/>
  <c r="C206" i="3" l="1"/>
  <c r="A205" i="3"/>
  <c r="C207" i="3" l="1"/>
  <c r="A206" i="3"/>
  <c r="C208" i="3" l="1"/>
  <c r="A207" i="3"/>
  <c r="C209" i="3" l="1"/>
  <c r="A208" i="3"/>
  <c r="C210" i="3" l="1"/>
  <c r="A209" i="3"/>
  <c r="C211" i="3" l="1"/>
  <c r="A210" i="3"/>
  <c r="C212" i="3" l="1"/>
  <c r="A211" i="3"/>
  <c r="C213" i="3" l="1"/>
  <c r="A212" i="3"/>
  <c r="C214" i="3" l="1"/>
  <c r="A213" i="3"/>
  <c r="A214" i="3" l="1"/>
  <c r="C215" i="3"/>
  <c r="C216" i="3" l="1"/>
  <c r="A215" i="3"/>
  <c r="C217" i="3" l="1"/>
  <c r="A216" i="3"/>
  <c r="C218" i="3" l="1"/>
  <c r="A217" i="3"/>
  <c r="C219" i="3" l="1"/>
  <c r="A218" i="3"/>
  <c r="C220" i="3" l="1"/>
  <c r="A219" i="3"/>
  <c r="C221" i="3" l="1"/>
  <c r="A220" i="3"/>
  <c r="C222" i="3" l="1"/>
  <c r="A221" i="3"/>
  <c r="C223" i="3" l="1"/>
  <c r="A222" i="3"/>
  <c r="C224" i="3" l="1"/>
  <c r="A223" i="3"/>
  <c r="C225" i="3" l="1"/>
  <c r="A224" i="3"/>
  <c r="C226" i="3" l="1"/>
  <c r="A225" i="3"/>
  <c r="C227" i="3" l="1"/>
  <c r="A226" i="3"/>
  <c r="C228" i="3" l="1"/>
  <c r="A227" i="3"/>
  <c r="C229" i="3" l="1"/>
  <c r="A228" i="3"/>
  <c r="C230" i="3" l="1"/>
  <c r="A229" i="3"/>
  <c r="C231" i="3" l="1"/>
  <c r="A230" i="3"/>
  <c r="C232" i="3" l="1"/>
  <c r="A231" i="3"/>
  <c r="C233" i="3" l="1"/>
  <c r="A232" i="3"/>
  <c r="C234" i="3" l="1"/>
  <c r="A233" i="3"/>
  <c r="C235" i="3" l="1"/>
  <c r="A234" i="3"/>
  <c r="C236" i="3" l="1"/>
  <c r="A235" i="3"/>
  <c r="A236" i="3" l="1"/>
  <c r="C237" i="3"/>
  <c r="C238" i="3" l="1"/>
  <c r="A237" i="3"/>
  <c r="A238" i="3" l="1"/>
  <c r="C239" i="3"/>
  <c r="C240" i="3" l="1"/>
  <c r="A239" i="3"/>
  <c r="A240" i="3" l="1"/>
  <c r="C241" i="3"/>
  <c r="C242" i="3" l="1"/>
  <c r="A241" i="3"/>
  <c r="A242" i="3" l="1"/>
  <c r="C243" i="3"/>
  <c r="C244" i="3" l="1"/>
  <c r="A243" i="3"/>
  <c r="C245" i="3" l="1"/>
  <c r="A244" i="3"/>
  <c r="A245" i="3" l="1"/>
  <c r="C246" i="3"/>
  <c r="C247" i="3" l="1"/>
  <c r="A246" i="3"/>
  <c r="A247" i="3" l="1"/>
  <c r="C248" i="3"/>
  <c r="C249" i="3" l="1"/>
  <c r="A248" i="3"/>
  <c r="C250" i="3" l="1"/>
  <c r="A249" i="3"/>
  <c r="C251" i="3" l="1"/>
  <c r="A250" i="3"/>
  <c r="C252" i="3" l="1"/>
  <c r="A251" i="3"/>
  <c r="C253" i="3" l="1"/>
  <c r="A252" i="3"/>
  <c r="C254" i="3" l="1"/>
  <c r="A253" i="3"/>
  <c r="A254" i="3" l="1"/>
  <c r="C255" i="3"/>
  <c r="C256" i="3" l="1"/>
  <c r="A255" i="3"/>
  <c r="C257" i="3" l="1"/>
  <c r="A256" i="3"/>
  <c r="C258" i="3" l="1"/>
  <c r="A257" i="3"/>
  <c r="C259" i="3" l="1"/>
  <c r="A258" i="3"/>
  <c r="C260" i="3" l="1"/>
  <c r="A259" i="3"/>
  <c r="C261" i="3" l="1"/>
  <c r="A260" i="3"/>
  <c r="C262" i="3" l="1"/>
  <c r="A261" i="3"/>
  <c r="C263" i="3" l="1"/>
  <c r="A262" i="3"/>
  <c r="A263" i="3" l="1"/>
  <c r="C264" i="3"/>
  <c r="C265" i="3" l="1"/>
  <c r="A264" i="3"/>
  <c r="C266" i="3" l="1"/>
  <c r="A265" i="3"/>
  <c r="A266" i="3" l="1"/>
  <c r="C267" i="3"/>
  <c r="C268" i="3" l="1"/>
  <c r="A267" i="3"/>
  <c r="C269" i="3" l="1"/>
  <c r="A268" i="3"/>
  <c r="C270" i="3" l="1"/>
  <c r="A269" i="3"/>
  <c r="C271" i="3" l="1"/>
  <c r="A270" i="3"/>
  <c r="C272" i="3" l="1"/>
  <c r="A271" i="3"/>
  <c r="A272" i="3" l="1"/>
  <c r="C273" i="3"/>
  <c r="C274" i="3" l="1"/>
  <c r="A273" i="3"/>
  <c r="C275" i="3" l="1"/>
  <c r="A274" i="3"/>
  <c r="C276" i="3" l="1"/>
  <c r="A275" i="3"/>
  <c r="C277" i="3" l="1"/>
  <c r="A276" i="3"/>
  <c r="C278" i="3" l="1"/>
  <c r="A277" i="3"/>
  <c r="C279" i="3" l="1"/>
  <c r="A278" i="3"/>
  <c r="C280" i="3" l="1"/>
  <c r="A279" i="3"/>
  <c r="A280" i="3" l="1"/>
  <c r="C281" i="3"/>
  <c r="C282" i="3" l="1"/>
  <c r="A281" i="3"/>
  <c r="C283" i="3" l="1"/>
  <c r="A282" i="3"/>
  <c r="C284" i="3" l="1"/>
  <c r="A283" i="3"/>
  <c r="A284" i="3" l="1"/>
  <c r="C285" i="3"/>
  <c r="C286" i="3" l="1"/>
  <c r="A285" i="3"/>
  <c r="C287" i="3" l="1"/>
  <c r="A286" i="3"/>
  <c r="C288" i="3" l="1"/>
  <c r="A287" i="3"/>
  <c r="C289" i="3" l="1"/>
  <c r="A288" i="3"/>
  <c r="C290" i="3" l="1"/>
  <c r="A289" i="3"/>
  <c r="C291" i="3" l="1"/>
  <c r="A290" i="3"/>
  <c r="C292" i="3" l="1"/>
  <c r="A291" i="3"/>
  <c r="A292" i="3" l="1"/>
  <c r="C293" i="3"/>
  <c r="C294" i="3" l="1"/>
  <c r="A293" i="3"/>
  <c r="C295" i="3" l="1"/>
  <c r="A294" i="3"/>
  <c r="C296" i="3" l="1"/>
  <c r="A295" i="3"/>
  <c r="C297" i="3" l="1"/>
  <c r="A296" i="3"/>
  <c r="A297" i="3" l="1"/>
  <c r="C298" i="3"/>
  <c r="A298" i="3" l="1"/>
  <c r="C299" i="3"/>
  <c r="A299" i="3" l="1"/>
  <c r="C300" i="3"/>
  <c r="C301" i="3" l="1"/>
  <c r="A300" i="3"/>
  <c r="A301" i="3" l="1"/>
  <c r="C302" i="3"/>
  <c r="C303" i="3" l="1"/>
  <c r="A302" i="3"/>
  <c r="C304" i="3" l="1"/>
  <c r="A303" i="3"/>
  <c r="C305" i="3" l="1"/>
  <c r="A304" i="3"/>
  <c r="C306" i="3" l="1"/>
  <c r="A305" i="3"/>
  <c r="C307" i="3" l="1"/>
  <c r="A306" i="3"/>
  <c r="C308" i="3" l="1"/>
  <c r="A307" i="3"/>
  <c r="C309" i="3" l="1"/>
  <c r="A308" i="3"/>
  <c r="C310" i="3" l="1"/>
  <c r="A309" i="3"/>
  <c r="C311" i="3" l="1"/>
  <c r="A310" i="3"/>
  <c r="C312" i="3" l="1"/>
  <c r="A311" i="3"/>
  <c r="C313" i="3" l="1"/>
  <c r="A312" i="3"/>
  <c r="C314" i="3" l="1"/>
  <c r="A313" i="3"/>
  <c r="C315" i="3" l="1"/>
  <c r="A314" i="3"/>
  <c r="C316" i="3" l="1"/>
  <c r="A315" i="3"/>
  <c r="C317" i="3" l="1"/>
  <c r="A316" i="3"/>
  <c r="C318" i="3" l="1"/>
  <c r="A317" i="3"/>
  <c r="C319" i="3" l="1"/>
  <c r="A318" i="3"/>
  <c r="C320" i="3" l="1"/>
  <c r="A319" i="3"/>
  <c r="C321" i="3" l="1"/>
  <c r="A320" i="3"/>
  <c r="C322" i="3" l="1"/>
  <c r="A321" i="3"/>
  <c r="C323" i="3" l="1"/>
  <c r="A322" i="3"/>
  <c r="C324" i="3" l="1"/>
  <c r="A323" i="3"/>
  <c r="C325" i="3" l="1"/>
  <c r="A324" i="3"/>
  <c r="C326" i="3" l="1"/>
  <c r="A325" i="3"/>
  <c r="C327" i="3" l="1"/>
  <c r="A326" i="3"/>
  <c r="C328" i="3" l="1"/>
  <c r="A327" i="3"/>
  <c r="C329" i="3" l="1"/>
  <c r="A328" i="3"/>
  <c r="C330" i="3" l="1"/>
  <c r="A329" i="3"/>
  <c r="C331" i="3" l="1"/>
  <c r="A330" i="3"/>
  <c r="C332" i="3" l="1"/>
  <c r="A331" i="3"/>
  <c r="C333" i="3" l="1"/>
  <c r="A332" i="3"/>
  <c r="C334" i="3" l="1"/>
  <c r="A333" i="3"/>
  <c r="C335" i="3" l="1"/>
  <c r="A334" i="3"/>
  <c r="C336" i="3" l="1"/>
  <c r="A335" i="3"/>
  <c r="C337" i="3" l="1"/>
  <c r="A336" i="3"/>
  <c r="C338" i="3" l="1"/>
  <c r="A337" i="3"/>
  <c r="C339" i="3" l="1"/>
  <c r="A338" i="3"/>
  <c r="C340" i="3" l="1"/>
  <c r="A339" i="3"/>
  <c r="C341" i="3" l="1"/>
  <c r="A340" i="3"/>
  <c r="C342" i="3" l="1"/>
  <c r="A341" i="3"/>
  <c r="C343" i="3" l="1"/>
  <c r="A342" i="3"/>
  <c r="C344" i="3" l="1"/>
  <c r="A343" i="3"/>
  <c r="A344" i="3" l="1"/>
  <c r="C345" i="3"/>
  <c r="C346" i="3" l="1"/>
  <c r="A345" i="3"/>
  <c r="A346" i="3" l="1"/>
  <c r="C347" i="3"/>
  <c r="C348" i="3" l="1"/>
  <c r="A347" i="3"/>
  <c r="C349" i="3" l="1"/>
  <c r="A348" i="3"/>
  <c r="C350" i="3" l="1"/>
  <c r="A349" i="3"/>
  <c r="C351" i="3" l="1"/>
  <c r="A350" i="3"/>
  <c r="C352" i="3" l="1"/>
  <c r="A351" i="3"/>
  <c r="C353" i="3" l="1"/>
  <c r="A352" i="3"/>
  <c r="C354" i="3" l="1"/>
  <c r="A353" i="3"/>
  <c r="C355" i="3" l="1"/>
  <c r="A354" i="3"/>
  <c r="C356" i="3" l="1"/>
  <c r="A355" i="3"/>
  <c r="C357" i="3" l="1"/>
  <c r="A356" i="3"/>
  <c r="C358" i="3" l="1"/>
  <c r="A357" i="3"/>
  <c r="C359" i="3" l="1"/>
  <c r="A358" i="3"/>
  <c r="C360" i="3" l="1"/>
  <c r="A359" i="3"/>
  <c r="C361" i="3" l="1"/>
  <c r="A360" i="3"/>
  <c r="C362" i="3" l="1"/>
  <c r="A361" i="3"/>
  <c r="C363" i="3" l="1"/>
  <c r="A362" i="3"/>
  <c r="C364" i="3" l="1"/>
  <c r="A363" i="3"/>
  <c r="C365" i="3" l="1"/>
  <c r="A364" i="3"/>
  <c r="C366" i="3" l="1"/>
  <c r="A365" i="3"/>
  <c r="C367" i="3" l="1"/>
  <c r="A366" i="3"/>
  <c r="C368" i="3" l="1"/>
  <c r="A367" i="3"/>
  <c r="C369" i="3" l="1"/>
  <c r="A368" i="3"/>
  <c r="C370" i="3" l="1"/>
  <c r="A369" i="3"/>
  <c r="C371" i="3" l="1"/>
  <c r="A370" i="3"/>
  <c r="C372" i="3" l="1"/>
  <c r="A371" i="3"/>
  <c r="C373" i="3" l="1"/>
  <c r="A372" i="3"/>
  <c r="C374" i="3" l="1"/>
  <c r="A373" i="3"/>
  <c r="C375" i="3" l="1"/>
  <c r="A374" i="3"/>
  <c r="C376" i="3" l="1"/>
  <c r="A375" i="3"/>
  <c r="C377" i="3" l="1"/>
  <c r="A376" i="3"/>
  <c r="C378" i="3" l="1"/>
  <c r="A377" i="3"/>
  <c r="C379" i="3" l="1"/>
  <c r="A378" i="3"/>
  <c r="C380" i="3" l="1"/>
  <c r="A379" i="3"/>
  <c r="C381" i="3" l="1"/>
  <c r="A380" i="3"/>
  <c r="C382" i="3" l="1"/>
  <c r="A381" i="3"/>
  <c r="A382" i="3" l="1"/>
  <c r="C383" i="3"/>
  <c r="C384" i="3" l="1"/>
  <c r="A383" i="3"/>
  <c r="C385" i="3" l="1"/>
  <c r="A384" i="3"/>
  <c r="C386" i="3" l="1"/>
  <c r="A385" i="3"/>
  <c r="C387" i="3" l="1"/>
  <c r="A386" i="3"/>
  <c r="C388" i="3" l="1"/>
  <c r="A387" i="3"/>
  <c r="C389" i="3" l="1"/>
  <c r="A388" i="3"/>
  <c r="C390" i="3" l="1"/>
  <c r="A389" i="3"/>
  <c r="C391" i="3" l="1"/>
  <c r="A390" i="3"/>
  <c r="C392" i="3" l="1"/>
  <c r="A391" i="3"/>
  <c r="C393" i="3" l="1"/>
  <c r="A392" i="3"/>
  <c r="C394" i="3" l="1"/>
  <c r="A393" i="3"/>
  <c r="C395" i="3" l="1"/>
  <c r="A394" i="3"/>
  <c r="C396" i="3" l="1"/>
  <c r="A395" i="3"/>
  <c r="C397" i="3" l="1"/>
  <c r="A396" i="3"/>
  <c r="C398" i="3" l="1"/>
  <c r="A397" i="3"/>
  <c r="C399" i="3" l="1"/>
  <c r="A398" i="3"/>
  <c r="C400" i="3" l="1"/>
  <c r="A399" i="3"/>
  <c r="C401" i="3" l="1"/>
  <c r="A400" i="3"/>
  <c r="C402" i="3" l="1"/>
  <c r="A401" i="3"/>
  <c r="C403" i="3" l="1"/>
  <c r="A402" i="3"/>
  <c r="C404" i="3" l="1"/>
  <c r="A403" i="3"/>
  <c r="C405" i="3" l="1"/>
  <c r="A404" i="3"/>
  <c r="C406" i="3" l="1"/>
  <c r="A405" i="3"/>
  <c r="C407" i="3" l="1"/>
  <c r="A406" i="3"/>
  <c r="C408" i="3" l="1"/>
  <c r="A407" i="3"/>
  <c r="C409" i="3" l="1"/>
  <c r="A408" i="3"/>
  <c r="C410" i="3" l="1"/>
  <c r="A409" i="3"/>
  <c r="C411" i="3" l="1"/>
  <c r="A410" i="3"/>
  <c r="C412" i="3" l="1"/>
  <c r="A411" i="3"/>
  <c r="C413" i="3" l="1"/>
  <c r="A412" i="3"/>
  <c r="C414" i="3" l="1"/>
  <c r="A413" i="3"/>
  <c r="C415" i="3" l="1"/>
  <c r="A414" i="3"/>
  <c r="C416" i="3" l="1"/>
  <c r="A415" i="3"/>
  <c r="C417" i="3" l="1"/>
  <c r="A416" i="3"/>
  <c r="C418" i="3" l="1"/>
  <c r="A417" i="3"/>
  <c r="C419" i="3" l="1"/>
  <c r="A418" i="3"/>
  <c r="C420" i="3" l="1"/>
  <c r="A419" i="3"/>
  <c r="C421" i="3" l="1"/>
  <c r="A420" i="3"/>
  <c r="C422" i="3" l="1"/>
  <c r="A421" i="3"/>
  <c r="C423" i="3" l="1"/>
  <c r="A422" i="3"/>
  <c r="C424" i="3" l="1"/>
  <c r="A423" i="3"/>
  <c r="C425" i="3" l="1"/>
  <c r="A424" i="3"/>
  <c r="C426" i="3" l="1"/>
  <c r="A425" i="3"/>
  <c r="C427" i="3" l="1"/>
  <c r="A426" i="3"/>
  <c r="C428" i="3" l="1"/>
  <c r="A427" i="3"/>
  <c r="C429" i="3" l="1"/>
  <c r="A428" i="3"/>
  <c r="C430" i="3" l="1"/>
  <c r="A429" i="3"/>
  <c r="C431" i="3" l="1"/>
  <c r="A430" i="3"/>
  <c r="C432" i="3" l="1"/>
  <c r="A431" i="3"/>
  <c r="C433" i="3" l="1"/>
  <c r="A432" i="3"/>
  <c r="C434" i="3" l="1"/>
  <c r="A433" i="3"/>
  <c r="C435" i="3" l="1"/>
  <c r="A434" i="3"/>
  <c r="C436" i="3" l="1"/>
  <c r="A435" i="3"/>
  <c r="C437" i="3" l="1"/>
  <c r="A436" i="3"/>
  <c r="C438" i="3" l="1"/>
  <c r="A437" i="3"/>
  <c r="C439" i="3" l="1"/>
  <c r="A438" i="3"/>
  <c r="C440" i="3" l="1"/>
  <c r="A439" i="3"/>
  <c r="C441" i="3" l="1"/>
  <c r="A440" i="3"/>
  <c r="C442" i="3" l="1"/>
  <c r="A441" i="3"/>
  <c r="C443" i="3" l="1"/>
  <c r="A442" i="3"/>
  <c r="C444" i="3" l="1"/>
  <c r="A443" i="3"/>
  <c r="C445" i="3" l="1"/>
  <c r="A444" i="3"/>
  <c r="C446" i="3" l="1"/>
  <c r="A445" i="3"/>
  <c r="C447" i="3" l="1"/>
  <c r="A446" i="3"/>
  <c r="C448" i="3" l="1"/>
  <c r="A447" i="3"/>
  <c r="C449" i="3" l="1"/>
  <c r="A448" i="3"/>
  <c r="C450" i="3" l="1"/>
  <c r="A449" i="3"/>
  <c r="C451" i="3" l="1"/>
  <c r="A450" i="3"/>
  <c r="C452" i="3" l="1"/>
  <c r="A451" i="3"/>
  <c r="C453" i="3" l="1"/>
  <c r="A452" i="3"/>
  <c r="C454" i="3" l="1"/>
  <c r="A453" i="3"/>
  <c r="C455" i="3" l="1"/>
  <c r="A454" i="3"/>
  <c r="C456" i="3" l="1"/>
  <c r="A455" i="3"/>
  <c r="C457" i="3" l="1"/>
  <c r="A456" i="3"/>
  <c r="C458" i="3" l="1"/>
  <c r="A457" i="3"/>
  <c r="C459" i="3" l="1"/>
  <c r="A458" i="3"/>
  <c r="C460" i="3" l="1"/>
  <c r="A459" i="3"/>
  <c r="C461" i="3" l="1"/>
  <c r="A460" i="3"/>
  <c r="C462" i="3" l="1"/>
  <c r="A461" i="3"/>
  <c r="C463" i="3" l="1"/>
  <c r="A462" i="3"/>
  <c r="C464" i="3" l="1"/>
  <c r="A463" i="3"/>
  <c r="C465" i="3" l="1"/>
  <c r="A464" i="3"/>
  <c r="C466" i="3" l="1"/>
  <c r="A465" i="3"/>
  <c r="C467" i="3" l="1"/>
  <c r="A466" i="3"/>
  <c r="C468" i="3" l="1"/>
  <c r="A467" i="3"/>
  <c r="C469" i="3" l="1"/>
  <c r="A468" i="3"/>
  <c r="C470" i="3" l="1"/>
  <c r="A469" i="3"/>
  <c r="C471" i="3" l="1"/>
  <c r="A470" i="3"/>
  <c r="C472" i="3" l="1"/>
  <c r="A471" i="3"/>
  <c r="C473" i="3" l="1"/>
  <c r="A472" i="3"/>
  <c r="C474" i="3" l="1"/>
  <c r="A473" i="3"/>
  <c r="C475" i="3" l="1"/>
  <c r="A474" i="3"/>
  <c r="C476" i="3" l="1"/>
  <c r="A475" i="3"/>
  <c r="C477" i="3" l="1"/>
  <c r="A476" i="3"/>
  <c r="C478" i="3" l="1"/>
  <c r="A477" i="3"/>
  <c r="C479" i="3" l="1"/>
  <c r="A478" i="3"/>
  <c r="C480" i="3" l="1"/>
  <c r="A479" i="3"/>
  <c r="C481" i="3" l="1"/>
  <c r="A480" i="3"/>
  <c r="C482" i="3" l="1"/>
  <c r="A481" i="3"/>
  <c r="C483" i="3" l="1"/>
  <c r="A482" i="3"/>
  <c r="C484" i="3" l="1"/>
  <c r="A483" i="3"/>
  <c r="C485" i="3" l="1"/>
  <c r="A484" i="3"/>
  <c r="C486" i="3" l="1"/>
  <c r="A485" i="3"/>
  <c r="C487" i="3" l="1"/>
  <c r="A486" i="3"/>
  <c r="C488" i="3" l="1"/>
  <c r="A487" i="3"/>
  <c r="C489" i="3" l="1"/>
  <c r="A488" i="3"/>
  <c r="C490" i="3" l="1"/>
  <c r="A489" i="3"/>
  <c r="C491" i="3" l="1"/>
  <c r="A490" i="3"/>
  <c r="A491" i="3" l="1"/>
  <c r="C492" i="3"/>
  <c r="C493" i="3" l="1"/>
  <c r="A492" i="3"/>
  <c r="A493" i="3" l="1"/>
  <c r="C494" i="3"/>
  <c r="C495" i="3" l="1"/>
  <c r="A494" i="3"/>
  <c r="C496" i="3" l="1"/>
  <c r="A495" i="3"/>
  <c r="C497" i="3" l="1"/>
  <c r="A496" i="3"/>
  <c r="C498" i="3" l="1"/>
  <c r="A497" i="3"/>
  <c r="C499" i="3" l="1"/>
  <c r="A498" i="3"/>
  <c r="C500" i="3" l="1"/>
  <c r="A499" i="3"/>
  <c r="A500" i="3" l="1"/>
  <c r="C501" i="3"/>
  <c r="C502" i="3" l="1"/>
  <c r="A501" i="3"/>
  <c r="A502" i="3" l="1"/>
  <c r="C503" i="3"/>
  <c r="C504" i="3" l="1"/>
  <c r="A503" i="3"/>
  <c r="C505" i="3" l="1"/>
  <c r="A504" i="3"/>
  <c r="C506" i="3" l="1"/>
  <c r="A505" i="3"/>
  <c r="C507" i="3" l="1"/>
  <c r="A506" i="3"/>
  <c r="A507" i="3" l="1"/>
  <c r="C508" i="3"/>
  <c r="C509" i="3" l="1"/>
  <c r="A508" i="3"/>
  <c r="C510" i="3" l="1"/>
  <c r="A509" i="3"/>
  <c r="C511" i="3" l="1"/>
  <c r="A510" i="3"/>
  <c r="C512" i="3" l="1"/>
  <c r="A511" i="3"/>
  <c r="C513" i="3" l="1"/>
  <c r="A512" i="3"/>
  <c r="C514" i="3" l="1"/>
  <c r="A513" i="3"/>
  <c r="C515" i="3" l="1"/>
  <c r="A514" i="3"/>
  <c r="C516" i="3" l="1"/>
  <c r="A515" i="3"/>
  <c r="C517" i="3" l="1"/>
  <c r="A516" i="3"/>
  <c r="A517" i="3" l="1"/>
  <c r="C518" i="3"/>
  <c r="C519" i="3" l="1"/>
  <c r="A518" i="3"/>
  <c r="C520" i="3" l="1"/>
  <c r="A519" i="3"/>
  <c r="C521" i="3" l="1"/>
  <c r="A520" i="3"/>
  <c r="C522" i="3" l="1"/>
  <c r="A521" i="3"/>
  <c r="C523" i="3" l="1"/>
  <c r="A522" i="3"/>
  <c r="C524" i="3" l="1"/>
  <c r="A523" i="3"/>
  <c r="C525" i="3" l="1"/>
  <c r="A524" i="3"/>
  <c r="C526" i="3" l="1"/>
  <c r="A525" i="3"/>
  <c r="C527" i="3" l="1"/>
  <c r="A526" i="3"/>
  <c r="C528" i="3" l="1"/>
  <c r="A527" i="3"/>
  <c r="C529" i="3" l="1"/>
  <c r="A528" i="3"/>
  <c r="C530" i="3" l="1"/>
  <c r="A529" i="3"/>
  <c r="C531" i="3" l="1"/>
  <c r="A530" i="3"/>
  <c r="C532" i="3" l="1"/>
  <c r="A531" i="3"/>
  <c r="C533" i="3" l="1"/>
  <c r="A532" i="3"/>
  <c r="C534" i="3" l="1"/>
  <c r="A533" i="3"/>
  <c r="C535" i="3" l="1"/>
  <c r="A534" i="3"/>
  <c r="C536" i="3" l="1"/>
  <c r="A535" i="3"/>
  <c r="C537" i="3" l="1"/>
  <c r="A536" i="3"/>
  <c r="C538" i="3" l="1"/>
  <c r="A537" i="3"/>
  <c r="C539" i="3" l="1"/>
  <c r="A538" i="3"/>
  <c r="C540" i="3" l="1"/>
  <c r="A539" i="3"/>
  <c r="C541" i="3" l="1"/>
  <c r="A540" i="3"/>
  <c r="C542" i="3" l="1"/>
  <c r="A541" i="3"/>
  <c r="C543" i="3" l="1"/>
  <c r="A542" i="3"/>
  <c r="C544" i="3" l="1"/>
  <c r="A543" i="3"/>
  <c r="C545" i="3" l="1"/>
  <c r="A544" i="3"/>
  <c r="C546" i="3" l="1"/>
  <c r="A545" i="3"/>
  <c r="A546" i="3" l="1"/>
  <c r="C547" i="3"/>
  <c r="C548" i="3" l="1"/>
  <c r="A547" i="3"/>
  <c r="C549" i="3" l="1"/>
  <c r="A548" i="3"/>
  <c r="C550" i="3" l="1"/>
  <c r="A549" i="3"/>
  <c r="C551" i="3" l="1"/>
  <c r="A550" i="3"/>
  <c r="C552" i="3" l="1"/>
  <c r="A551" i="3"/>
  <c r="C553" i="3" l="1"/>
  <c r="A552" i="3"/>
  <c r="C554" i="3" l="1"/>
  <c r="A553" i="3"/>
  <c r="C555" i="3" l="1"/>
  <c r="A554" i="3"/>
  <c r="C556" i="3" l="1"/>
  <c r="A555" i="3"/>
  <c r="C557" i="3" l="1"/>
  <c r="A556" i="3"/>
  <c r="C558" i="3" l="1"/>
  <c r="A557" i="3"/>
  <c r="C559" i="3" l="1"/>
  <c r="A558" i="3"/>
  <c r="C560" i="3" l="1"/>
  <c r="A559" i="3"/>
  <c r="C561" i="3" l="1"/>
  <c r="A560" i="3"/>
  <c r="C562" i="3" l="1"/>
  <c r="A561" i="3"/>
  <c r="C563" i="3" l="1"/>
  <c r="A562" i="3"/>
  <c r="C564" i="3" l="1"/>
  <c r="A563" i="3"/>
  <c r="C565" i="3" l="1"/>
  <c r="A564" i="3"/>
  <c r="C566" i="3" l="1"/>
  <c r="A565" i="3"/>
  <c r="C567" i="3" l="1"/>
  <c r="A566" i="3"/>
  <c r="C568" i="3" l="1"/>
  <c r="A567" i="3"/>
  <c r="C569" i="3" l="1"/>
  <c r="A568" i="3"/>
  <c r="C570" i="3" l="1"/>
  <c r="A569" i="3"/>
  <c r="A570" i="3" l="1"/>
  <c r="C571" i="3"/>
  <c r="C572" i="3" l="1"/>
  <c r="A571" i="3"/>
  <c r="C573" i="3" l="1"/>
  <c r="A572" i="3"/>
  <c r="C574" i="3" l="1"/>
  <c r="A573" i="3"/>
  <c r="C575" i="3" l="1"/>
  <c r="A574" i="3"/>
  <c r="A575" i="3" l="1"/>
  <c r="C576" i="3"/>
  <c r="C577" i="3" l="1"/>
  <c r="A576" i="3"/>
  <c r="C578" i="3" l="1"/>
  <c r="A577" i="3"/>
  <c r="C579" i="3" l="1"/>
  <c r="A578" i="3"/>
  <c r="C580" i="3" l="1"/>
  <c r="A579" i="3"/>
  <c r="C581" i="3" l="1"/>
  <c r="A580" i="3"/>
  <c r="C582" i="3" l="1"/>
  <c r="A581" i="3"/>
  <c r="C583" i="3" l="1"/>
  <c r="A582" i="3"/>
  <c r="C584" i="3" l="1"/>
  <c r="A583" i="3"/>
  <c r="C585" i="3" l="1"/>
  <c r="A584" i="3"/>
  <c r="C586" i="3" l="1"/>
  <c r="A585" i="3"/>
  <c r="C587" i="3" l="1"/>
  <c r="A586" i="3"/>
  <c r="C588" i="3" l="1"/>
  <c r="A587" i="3"/>
  <c r="C589" i="3" l="1"/>
  <c r="A588" i="3"/>
  <c r="C590" i="3" l="1"/>
  <c r="A589" i="3"/>
  <c r="C591" i="3" l="1"/>
  <c r="A590" i="3"/>
  <c r="C592" i="3" l="1"/>
  <c r="A591" i="3"/>
  <c r="C593" i="3" l="1"/>
  <c r="A592" i="3"/>
  <c r="C594" i="3" l="1"/>
  <c r="A593" i="3"/>
  <c r="C595" i="3" l="1"/>
  <c r="A594" i="3"/>
  <c r="C596" i="3" l="1"/>
  <c r="A595" i="3"/>
  <c r="C597" i="3" l="1"/>
  <c r="A596" i="3"/>
  <c r="C598" i="3" l="1"/>
  <c r="A597" i="3"/>
  <c r="C599" i="3" l="1"/>
  <c r="A598" i="3"/>
  <c r="C600" i="3" l="1"/>
  <c r="A599" i="3"/>
  <c r="C601" i="3" l="1"/>
  <c r="A600" i="3"/>
  <c r="C602" i="3" l="1"/>
  <c r="A601" i="3"/>
  <c r="C603" i="3" l="1"/>
  <c r="A602" i="3"/>
  <c r="C604" i="3" l="1"/>
  <c r="A603" i="3"/>
  <c r="C605" i="3" l="1"/>
  <c r="A604" i="3"/>
  <c r="C606" i="3" l="1"/>
  <c r="A605" i="3"/>
  <c r="C607" i="3" l="1"/>
  <c r="A606" i="3"/>
  <c r="C608" i="3" l="1"/>
  <c r="A607" i="3"/>
  <c r="C609" i="3" l="1"/>
  <c r="A608" i="3"/>
  <c r="C610" i="3" l="1"/>
  <c r="A609" i="3"/>
  <c r="C611" i="3" l="1"/>
  <c r="A610" i="3"/>
  <c r="C612" i="3" l="1"/>
  <c r="A611" i="3"/>
  <c r="C613" i="3" l="1"/>
  <c r="A612" i="3"/>
  <c r="C614" i="3" l="1"/>
  <c r="A613" i="3"/>
  <c r="C615" i="3" l="1"/>
  <c r="A614" i="3"/>
  <c r="C616" i="3" l="1"/>
  <c r="A615" i="3"/>
  <c r="C617" i="3" l="1"/>
  <c r="A616" i="3"/>
  <c r="C618" i="3" l="1"/>
  <c r="A617" i="3"/>
  <c r="C619" i="3" l="1"/>
  <c r="A618" i="3"/>
  <c r="C620" i="3" l="1"/>
  <c r="A619" i="3"/>
  <c r="C621" i="3" l="1"/>
  <c r="A620" i="3"/>
  <c r="C622" i="3" l="1"/>
  <c r="A621" i="3"/>
  <c r="C623" i="3" l="1"/>
  <c r="A622" i="3"/>
  <c r="C624" i="3" l="1"/>
  <c r="A623" i="3"/>
  <c r="C625" i="3" l="1"/>
  <c r="A624" i="3"/>
  <c r="C626" i="3" l="1"/>
  <c r="A625" i="3"/>
  <c r="C627" i="3" l="1"/>
  <c r="A626" i="3"/>
  <c r="C628" i="3" l="1"/>
  <c r="A627" i="3"/>
  <c r="C629" i="3" l="1"/>
  <c r="A628" i="3"/>
  <c r="C630" i="3" l="1"/>
  <c r="A629" i="3"/>
  <c r="C631" i="3" l="1"/>
  <c r="A630" i="3"/>
  <c r="C632" i="3" l="1"/>
  <c r="A631" i="3"/>
  <c r="A632" i="3" l="1"/>
  <c r="C633" i="3"/>
  <c r="C634" i="3" l="1"/>
  <c r="A633" i="3"/>
  <c r="C635" i="3" l="1"/>
  <c r="A634" i="3"/>
  <c r="C636" i="3" l="1"/>
  <c r="A635" i="3"/>
  <c r="C637" i="3" l="1"/>
  <c r="A636" i="3"/>
  <c r="A637" i="3" l="1"/>
  <c r="C638" i="3"/>
  <c r="A638" i="3" l="1"/>
  <c r="C639" i="3"/>
  <c r="C640" i="3" l="1"/>
  <c r="A639" i="3"/>
  <c r="C641" i="3" l="1"/>
  <c r="A640" i="3"/>
  <c r="C642" i="3" l="1"/>
  <c r="A641" i="3"/>
  <c r="A642" i="3" l="1"/>
  <c r="C643" i="3"/>
  <c r="C644" i="3" l="1"/>
  <c r="A643" i="3"/>
  <c r="C645" i="3" l="1"/>
  <c r="A644" i="3"/>
  <c r="C646" i="3" l="1"/>
  <c r="A645" i="3"/>
  <c r="C647" i="3" l="1"/>
  <c r="A646" i="3"/>
  <c r="C648" i="3" l="1"/>
  <c r="A647" i="3"/>
  <c r="C649" i="3" l="1"/>
  <c r="A648" i="3"/>
  <c r="C650" i="3" l="1"/>
  <c r="A649" i="3"/>
  <c r="C651" i="3" l="1"/>
  <c r="A650" i="3"/>
  <c r="C652" i="3" l="1"/>
  <c r="A651" i="3"/>
  <c r="C653" i="3" l="1"/>
  <c r="A652" i="3"/>
  <c r="A653" i="3" l="1"/>
  <c r="C654" i="3"/>
  <c r="C655" i="3" l="1"/>
  <c r="A654" i="3"/>
  <c r="C656" i="3" l="1"/>
  <c r="A655" i="3"/>
  <c r="A656" i="3" l="1"/>
  <c r="C657" i="3"/>
  <c r="C658" i="3" l="1"/>
  <c r="A657" i="3"/>
  <c r="C659" i="3" l="1"/>
  <c r="A658" i="3"/>
  <c r="C660" i="3" l="1"/>
  <c r="A659" i="3"/>
  <c r="C661" i="3" l="1"/>
  <c r="A660" i="3"/>
  <c r="C662" i="3" l="1"/>
  <c r="A661" i="3"/>
  <c r="C663" i="3" l="1"/>
  <c r="A662" i="3"/>
  <c r="C664" i="3" l="1"/>
  <c r="A663" i="3"/>
  <c r="C665" i="3" l="1"/>
  <c r="A664" i="3"/>
  <c r="A665" i="3" l="1"/>
  <c r="C666" i="3"/>
  <c r="A666" i="3" l="1"/>
  <c r="C667" i="3"/>
  <c r="C668" i="3" l="1"/>
  <c r="A667" i="3"/>
  <c r="C669" i="3" l="1"/>
  <c r="A668" i="3"/>
  <c r="C670" i="3" l="1"/>
  <c r="A669" i="3"/>
  <c r="A670" i="3" l="1"/>
  <c r="C671" i="3"/>
  <c r="A671" i="3" l="1"/>
  <c r="C672" i="3"/>
  <c r="A672" i="3" l="1"/>
  <c r="C673" i="3"/>
  <c r="A673" i="3" l="1"/>
  <c r="C674" i="3"/>
  <c r="C675" i="3" l="1"/>
  <c r="A674" i="3"/>
  <c r="C676" i="3" l="1"/>
  <c r="A675" i="3"/>
  <c r="A676" i="3" l="1"/>
  <c r="C677" i="3"/>
  <c r="C678" i="3" l="1"/>
  <c r="A677" i="3"/>
  <c r="C679" i="3" l="1"/>
  <c r="A678" i="3"/>
  <c r="C680" i="3" l="1"/>
  <c r="A679" i="3"/>
  <c r="C681" i="3" l="1"/>
  <c r="A680" i="3"/>
  <c r="C682" i="3" l="1"/>
  <c r="A681" i="3"/>
  <c r="C683" i="3" l="1"/>
  <c r="A682" i="3"/>
  <c r="C684" i="3" l="1"/>
  <c r="A683" i="3"/>
  <c r="A684" i="3" l="1"/>
  <c r="C685" i="3"/>
  <c r="C686" i="3" l="1"/>
  <c r="A685" i="3"/>
  <c r="A686" i="3" l="1"/>
  <c r="C687" i="3"/>
  <c r="C688" i="3" l="1"/>
  <c r="A687" i="3"/>
  <c r="C689" i="3" l="1"/>
  <c r="A688" i="3"/>
  <c r="C690" i="3" l="1"/>
  <c r="A689" i="3"/>
  <c r="C691" i="3" l="1"/>
  <c r="A690" i="3"/>
  <c r="C692" i="3" l="1"/>
  <c r="A691" i="3"/>
  <c r="C693" i="3" l="1"/>
  <c r="A692" i="3"/>
  <c r="C694" i="3" l="1"/>
  <c r="A693" i="3"/>
  <c r="C695" i="3" l="1"/>
  <c r="A694" i="3"/>
  <c r="C696" i="3" l="1"/>
  <c r="A695" i="3"/>
  <c r="C697" i="3" l="1"/>
  <c r="A696" i="3"/>
  <c r="C698" i="3" l="1"/>
  <c r="A697" i="3"/>
  <c r="C699" i="3" l="1"/>
  <c r="A698" i="3"/>
  <c r="C700" i="3" l="1"/>
  <c r="A699" i="3"/>
  <c r="C701" i="3" l="1"/>
  <c r="A700" i="3"/>
  <c r="C702" i="3" l="1"/>
  <c r="A701" i="3"/>
  <c r="C703" i="3" l="1"/>
  <c r="A702" i="3"/>
  <c r="C704" i="3" l="1"/>
  <c r="A703" i="3"/>
  <c r="C705" i="3" l="1"/>
  <c r="A704" i="3"/>
  <c r="C706" i="3" l="1"/>
  <c r="A705" i="3"/>
  <c r="C707" i="3" l="1"/>
  <c r="A706" i="3"/>
  <c r="C708" i="3" l="1"/>
  <c r="A707" i="3"/>
  <c r="C709" i="3" l="1"/>
  <c r="A708" i="3"/>
  <c r="C710" i="3" l="1"/>
  <c r="A709" i="3"/>
  <c r="C711" i="3" l="1"/>
  <c r="A710" i="3"/>
  <c r="C712" i="3" l="1"/>
  <c r="A711" i="3"/>
  <c r="C713" i="3" l="1"/>
  <c r="A712" i="3"/>
  <c r="C714" i="3" l="1"/>
  <c r="A713" i="3"/>
  <c r="C715" i="3" l="1"/>
  <c r="A714" i="3"/>
  <c r="A715" i="3" l="1"/>
  <c r="C716" i="3"/>
  <c r="A716" i="3" l="1"/>
  <c r="C717" i="3"/>
  <c r="C718" i="3" l="1"/>
  <c r="A717" i="3"/>
  <c r="A718" i="3" l="1"/>
  <c r="C719" i="3"/>
  <c r="C720" i="3" l="1"/>
  <c r="A719" i="3"/>
  <c r="C721" i="3" l="1"/>
  <c r="A720" i="3"/>
  <c r="C722" i="3" l="1"/>
  <c r="A721" i="3"/>
  <c r="C723" i="3" l="1"/>
  <c r="A722" i="3"/>
  <c r="A723" i="3" l="1"/>
  <c r="C724" i="3"/>
  <c r="C725" i="3" l="1"/>
  <c r="A724" i="3"/>
  <c r="A725" i="3" l="1"/>
  <c r="C726" i="3"/>
  <c r="C727" i="3" l="1"/>
  <c r="A726" i="3"/>
  <c r="C728" i="3" l="1"/>
  <c r="A727" i="3"/>
  <c r="C729" i="3" l="1"/>
  <c r="A728" i="3"/>
  <c r="C730" i="3" l="1"/>
  <c r="A729" i="3"/>
  <c r="C731" i="3" l="1"/>
  <c r="A730" i="3"/>
  <c r="C732" i="3" l="1"/>
  <c r="A731" i="3"/>
  <c r="C733" i="3" l="1"/>
  <c r="A732" i="3"/>
  <c r="C734" i="3" l="1"/>
  <c r="A733" i="3"/>
  <c r="C735" i="3" l="1"/>
  <c r="A734" i="3"/>
  <c r="C736" i="3" l="1"/>
  <c r="A735" i="3"/>
  <c r="C737" i="3" l="1"/>
  <c r="A736" i="3"/>
  <c r="C738" i="3" l="1"/>
  <c r="A737" i="3"/>
  <c r="C739" i="3" l="1"/>
  <c r="A738" i="3"/>
  <c r="C740" i="3" l="1"/>
  <c r="A739" i="3"/>
  <c r="C741" i="3" l="1"/>
  <c r="A740" i="3"/>
  <c r="A741" i="3" l="1"/>
  <c r="C742" i="3"/>
  <c r="C743" i="3" l="1"/>
  <c r="A742" i="3"/>
  <c r="C744" i="3" l="1"/>
  <c r="A743" i="3"/>
  <c r="C745" i="3" l="1"/>
  <c r="A744" i="3"/>
  <c r="C746" i="3" l="1"/>
  <c r="A745" i="3"/>
  <c r="C747" i="3" l="1"/>
  <c r="A746" i="3"/>
  <c r="C748" i="3" l="1"/>
  <c r="A747" i="3"/>
  <c r="C749" i="3" l="1"/>
  <c r="A748" i="3"/>
  <c r="C750" i="3" l="1"/>
  <c r="A749" i="3"/>
  <c r="C751" i="3" l="1"/>
  <c r="A750" i="3"/>
  <c r="C752" i="3" l="1"/>
  <c r="A751" i="3"/>
  <c r="C753" i="3" l="1"/>
  <c r="A752" i="3"/>
  <c r="C754" i="3" l="1"/>
  <c r="A753" i="3"/>
  <c r="C755" i="3" l="1"/>
  <c r="A754" i="3"/>
  <c r="C756" i="3" l="1"/>
  <c r="A755" i="3"/>
  <c r="C757" i="3" l="1"/>
  <c r="A756" i="3"/>
  <c r="C758" i="3" l="1"/>
  <c r="A757" i="3"/>
  <c r="C759" i="3" l="1"/>
  <c r="A758" i="3"/>
  <c r="C760" i="3" l="1"/>
  <c r="A759" i="3"/>
  <c r="C761" i="3" l="1"/>
  <c r="A760" i="3"/>
  <c r="C762" i="3" l="1"/>
  <c r="A761" i="3"/>
  <c r="C763" i="3" l="1"/>
  <c r="A762" i="3"/>
  <c r="C764" i="3" l="1"/>
  <c r="A763" i="3"/>
  <c r="C765" i="3" l="1"/>
  <c r="A764" i="3"/>
  <c r="C766" i="3" l="1"/>
  <c r="A765" i="3"/>
  <c r="C767" i="3" l="1"/>
  <c r="A766" i="3"/>
  <c r="C768" i="3" l="1"/>
  <c r="A767" i="3"/>
  <c r="C769" i="3" l="1"/>
  <c r="A768" i="3"/>
  <c r="C770" i="3" l="1"/>
  <c r="A769" i="3"/>
  <c r="C771" i="3" l="1"/>
  <c r="A770" i="3"/>
  <c r="C772" i="3" l="1"/>
  <c r="A771" i="3"/>
  <c r="C773" i="3" l="1"/>
  <c r="A772" i="3"/>
  <c r="C774" i="3" l="1"/>
  <c r="A773" i="3"/>
  <c r="A774" i="3" l="1"/>
  <c r="C775" i="3"/>
  <c r="C776" i="3" l="1"/>
  <c r="A775" i="3"/>
  <c r="C777" i="3" l="1"/>
  <c r="A776" i="3"/>
  <c r="C778" i="3" l="1"/>
  <c r="A777" i="3"/>
  <c r="A778" i="3" l="1"/>
  <c r="C779" i="3"/>
  <c r="A779" i="3" l="1"/>
  <c r="C780" i="3"/>
  <c r="A780" i="3" l="1"/>
  <c r="C781" i="3"/>
  <c r="C782" i="3" l="1"/>
  <c r="A781" i="3"/>
  <c r="C783" i="3" l="1"/>
  <c r="A782" i="3"/>
  <c r="C784" i="3" l="1"/>
  <c r="A783" i="3"/>
  <c r="C785" i="3" l="1"/>
  <c r="A784" i="3"/>
  <c r="C786" i="3" l="1"/>
  <c r="A785" i="3"/>
  <c r="A786" i="3" l="1"/>
  <c r="C787" i="3"/>
  <c r="C788" i="3" l="1"/>
  <c r="A787" i="3"/>
  <c r="C789" i="3" l="1"/>
  <c r="A788" i="3"/>
  <c r="A789" i="3" l="1"/>
  <c r="C790" i="3"/>
  <c r="C791" i="3" l="1"/>
  <c r="A790" i="3"/>
  <c r="C792" i="3" l="1"/>
  <c r="A791" i="3"/>
  <c r="C793" i="3" l="1"/>
  <c r="A792" i="3"/>
  <c r="C794" i="3" l="1"/>
  <c r="A793" i="3"/>
  <c r="A794" i="3" l="1"/>
  <c r="C795" i="3"/>
  <c r="C796" i="3" l="1"/>
  <c r="A795" i="3"/>
  <c r="C797" i="3" l="1"/>
  <c r="A796" i="3"/>
  <c r="A797" i="3" l="1"/>
  <c r="C798" i="3"/>
  <c r="C799" i="3" l="1"/>
  <c r="A798" i="3"/>
  <c r="C800" i="3" l="1"/>
  <c r="A799" i="3"/>
  <c r="C801" i="3" l="1"/>
  <c r="A800" i="3"/>
  <c r="C802" i="3" l="1"/>
  <c r="A801" i="3"/>
  <c r="C803" i="3" l="1"/>
  <c r="A802" i="3"/>
  <c r="C804" i="3" l="1"/>
  <c r="A803" i="3"/>
  <c r="C805" i="3" l="1"/>
  <c r="A804" i="3"/>
  <c r="C806" i="3" l="1"/>
  <c r="A805" i="3"/>
  <c r="C807" i="3" l="1"/>
  <c r="A806" i="3"/>
  <c r="C808" i="3" l="1"/>
  <c r="A807" i="3"/>
  <c r="C809" i="3" l="1"/>
  <c r="A808" i="3"/>
  <c r="C810" i="3" l="1"/>
  <c r="A809" i="3"/>
  <c r="C811" i="3" l="1"/>
  <c r="A810" i="3"/>
  <c r="C812" i="3" l="1"/>
  <c r="A811" i="3"/>
  <c r="C813" i="3" l="1"/>
  <c r="A812" i="3"/>
  <c r="C814" i="3" l="1"/>
  <c r="A813" i="3"/>
  <c r="C815" i="3" l="1"/>
  <c r="A814" i="3"/>
  <c r="C816" i="3" l="1"/>
  <c r="A815" i="3"/>
  <c r="A816" i="3" l="1"/>
  <c r="C817" i="3"/>
  <c r="C818" i="3" l="1"/>
  <c r="A817" i="3"/>
  <c r="C819" i="3" l="1"/>
  <c r="A818" i="3"/>
  <c r="C820" i="3" l="1"/>
  <c r="A819" i="3"/>
  <c r="C821" i="3" l="1"/>
  <c r="A820" i="3"/>
  <c r="C822" i="3" l="1"/>
  <c r="A821" i="3"/>
  <c r="C823" i="3" l="1"/>
  <c r="A822" i="3"/>
  <c r="C824" i="3" l="1"/>
  <c r="A823" i="3"/>
  <c r="C825" i="3" l="1"/>
  <c r="A824" i="3"/>
  <c r="C826" i="3" l="1"/>
  <c r="A825" i="3"/>
  <c r="C827" i="3" l="1"/>
  <c r="A826" i="3"/>
  <c r="C828" i="3" l="1"/>
  <c r="A827" i="3"/>
  <c r="C829" i="3" l="1"/>
  <c r="A828" i="3"/>
  <c r="C830" i="3" l="1"/>
  <c r="A829" i="3"/>
  <c r="C831" i="3" l="1"/>
  <c r="A830" i="3"/>
  <c r="C832" i="3" l="1"/>
  <c r="A831" i="3"/>
  <c r="C833" i="3" l="1"/>
  <c r="A832" i="3"/>
  <c r="C834" i="3" l="1"/>
  <c r="A833" i="3"/>
  <c r="C835" i="3" l="1"/>
  <c r="A834" i="3"/>
  <c r="C836" i="3" l="1"/>
  <c r="A835" i="3"/>
  <c r="C837" i="3" l="1"/>
  <c r="A836" i="3"/>
  <c r="C838" i="3" l="1"/>
  <c r="A837" i="3"/>
  <c r="C839" i="3" l="1"/>
  <c r="A838" i="3"/>
  <c r="C840" i="3" l="1"/>
  <c r="A839" i="3"/>
  <c r="C841" i="3" l="1"/>
  <c r="A840" i="3"/>
  <c r="C842" i="3" l="1"/>
  <c r="A841" i="3"/>
  <c r="C843" i="3" l="1"/>
  <c r="A842" i="3"/>
  <c r="C844" i="3" l="1"/>
  <c r="A843" i="3"/>
  <c r="C845" i="3" l="1"/>
  <c r="A844" i="3"/>
  <c r="C846" i="3" l="1"/>
  <c r="A845" i="3"/>
  <c r="C847" i="3" l="1"/>
  <c r="A846" i="3"/>
  <c r="C848" i="3" l="1"/>
  <c r="A847" i="3"/>
  <c r="A848" i="3" l="1"/>
  <c r="C849" i="3"/>
  <c r="C850" i="3" l="1"/>
  <c r="A849" i="3"/>
  <c r="A850" i="3" l="1"/>
  <c r="C851" i="3"/>
  <c r="C852" i="3" l="1"/>
  <c r="A851" i="3"/>
  <c r="A852" i="3" l="1"/>
  <c r="C853" i="3"/>
  <c r="C854" i="3" l="1"/>
  <c r="A853" i="3"/>
  <c r="A854" i="3" l="1"/>
  <c r="C855" i="3"/>
  <c r="C856" i="3" l="1"/>
  <c r="A855" i="3"/>
  <c r="C857" i="3" l="1"/>
  <c r="A856" i="3"/>
  <c r="C858" i="3" l="1"/>
  <c r="A857" i="3"/>
  <c r="C859" i="3" l="1"/>
  <c r="A858" i="3"/>
  <c r="A859" i="3" l="1"/>
  <c r="C860" i="3"/>
  <c r="C861" i="3" l="1"/>
  <c r="A860" i="3"/>
  <c r="C862" i="3" l="1"/>
  <c r="A861" i="3"/>
  <c r="C863" i="3" l="1"/>
  <c r="A862" i="3"/>
  <c r="C864" i="3" l="1"/>
  <c r="A863" i="3"/>
  <c r="C865" i="3" l="1"/>
  <c r="A864" i="3"/>
  <c r="C866" i="3" l="1"/>
  <c r="A865" i="3"/>
  <c r="C867" i="3" l="1"/>
  <c r="A866" i="3"/>
  <c r="C868" i="3" l="1"/>
  <c r="A867" i="3"/>
  <c r="C869" i="3" l="1"/>
  <c r="A868" i="3"/>
  <c r="C870" i="3" l="1"/>
  <c r="A869" i="3"/>
  <c r="C871" i="3" l="1"/>
  <c r="A870" i="3"/>
  <c r="C872" i="3" l="1"/>
  <c r="A871" i="3"/>
  <c r="C873" i="3" l="1"/>
  <c r="A872" i="3"/>
  <c r="C874" i="3" l="1"/>
  <c r="A873" i="3"/>
  <c r="C875" i="3" l="1"/>
  <c r="A874" i="3"/>
  <c r="C876" i="3" l="1"/>
  <c r="A875" i="3"/>
  <c r="C877" i="3" l="1"/>
  <c r="A876" i="3"/>
  <c r="C878" i="3" l="1"/>
  <c r="A877" i="3"/>
  <c r="C879" i="3" l="1"/>
  <c r="A878" i="3"/>
  <c r="C880" i="3" l="1"/>
  <c r="A879" i="3"/>
  <c r="C881" i="3" l="1"/>
  <c r="A880" i="3"/>
  <c r="C882" i="3" l="1"/>
  <c r="A881" i="3"/>
  <c r="C883" i="3" l="1"/>
  <c r="A882" i="3"/>
  <c r="C884" i="3" l="1"/>
  <c r="A883" i="3"/>
  <c r="C885" i="3" l="1"/>
  <c r="A884" i="3"/>
  <c r="C886" i="3" l="1"/>
  <c r="A885" i="3"/>
  <c r="C887" i="3" l="1"/>
  <c r="A886" i="3"/>
  <c r="C888" i="3" l="1"/>
  <c r="A887" i="3"/>
  <c r="C889" i="3" l="1"/>
  <c r="A888" i="3"/>
  <c r="C890" i="3" l="1"/>
  <c r="A889" i="3"/>
  <c r="C891" i="3" l="1"/>
  <c r="A890" i="3"/>
  <c r="C892" i="3" l="1"/>
  <c r="A891" i="3"/>
  <c r="C893" i="3" l="1"/>
  <c r="A892" i="3"/>
  <c r="C894" i="3" l="1"/>
  <c r="A893" i="3"/>
  <c r="C895" i="3" l="1"/>
  <c r="A894" i="3"/>
  <c r="C896" i="3" l="1"/>
  <c r="A895" i="3"/>
  <c r="C897" i="3" l="1"/>
  <c r="A896" i="3"/>
  <c r="C898" i="3" l="1"/>
  <c r="A897" i="3"/>
  <c r="C899" i="3" l="1"/>
  <c r="A898" i="3"/>
  <c r="C900" i="3" l="1"/>
  <c r="A899" i="3"/>
  <c r="C901" i="3" l="1"/>
  <c r="A900" i="3"/>
  <c r="C902" i="3" l="1"/>
  <c r="A901" i="3"/>
  <c r="C903" i="3" l="1"/>
  <c r="A902" i="3"/>
  <c r="C904" i="3" l="1"/>
  <c r="A903" i="3"/>
  <c r="C905" i="3" l="1"/>
  <c r="A904" i="3"/>
  <c r="C906" i="3" l="1"/>
  <c r="A905" i="3"/>
  <c r="C907" i="3" l="1"/>
  <c r="A906" i="3"/>
  <c r="C908" i="3" l="1"/>
  <c r="A907" i="3"/>
  <c r="A908" i="3" l="1"/>
  <c r="C909" i="3"/>
  <c r="A909" i="3" l="1"/>
  <c r="C910" i="3"/>
  <c r="C911" i="3" l="1"/>
  <c r="A910" i="3"/>
  <c r="C912" i="3" l="1"/>
  <c r="A911" i="3"/>
  <c r="C913" i="3" l="1"/>
  <c r="A912" i="3"/>
  <c r="C914" i="3" l="1"/>
  <c r="A913" i="3"/>
  <c r="C915" i="3" l="1"/>
  <c r="A914" i="3"/>
  <c r="A915" i="3" l="1"/>
  <c r="C916" i="3"/>
  <c r="A916" i="3" l="1"/>
  <c r="C917" i="3"/>
  <c r="A917" i="3" l="1"/>
  <c r="C918" i="3"/>
  <c r="C919" i="3" l="1"/>
  <c r="A918" i="3"/>
  <c r="C920" i="3" l="1"/>
  <c r="A919" i="3"/>
  <c r="C921" i="3" l="1"/>
  <c r="A920" i="3"/>
  <c r="C922" i="3" l="1"/>
  <c r="A921" i="3"/>
  <c r="C923" i="3" l="1"/>
  <c r="A922" i="3"/>
  <c r="A923" i="3" l="1"/>
  <c r="C924" i="3"/>
  <c r="C925" i="3" l="1"/>
  <c r="A924" i="3"/>
  <c r="C926" i="3" l="1"/>
  <c r="A925" i="3"/>
  <c r="C927" i="3" l="1"/>
  <c r="A926" i="3"/>
  <c r="C928" i="3" l="1"/>
  <c r="A927" i="3"/>
  <c r="C929" i="3" l="1"/>
  <c r="A928" i="3"/>
  <c r="C930" i="3" l="1"/>
  <c r="A929" i="3"/>
  <c r="C931" i="3" l="1"/>
  <c r="A930" i="3"/>
  <c r="C932" i="3" l="1"/>
  <c r="A931" i="3"/>
  <c r="C933" i="3" l="1"/>
  <c r="A932" i="3"/>
  <c r="C934" i="3" l="1"/>
  <c r="A933" i="3"/>
  <c r="C935" i="3" l="1"/>
  <c r="A934" i="3"/>
  <c r="C936" i="3" l="1"/>
  <c r="A935" i="3"/>
  <c r="C937" i="3" l="1"/>
  <c r="A936" i="3"/>
  <c r="A937" i="3" l="1"/>
  <c r="C938" i="3"/>
  <c r="C939" i="3" l="1"/>
  <c r="A938" i="3"/>
  <c r="C940" i="3" l="1"/>
  <c r="A939" i="3"/>
  <c r="C941" i="3" l="1"/>
  <c r="A940" i="3"/>
  <c r="A941" i="3" l="1"/>
  <c r="C942" i="3"/>
  <c r="A942" i="3" l="1"/>
  <c r="C943" i="3"/>
  <c r="C944" i="3" l="1"/>
  <c r="A943" i="3"/>
  <c r="C945" i="3" l="1"/>
  <c r="A944" i="3"/>
  <c r="C946" i="3" l="1"/>
  <c r="A945" i="3"/>
  <c r="C947" i="3" l="1"/>
  <c r="A946" i="3"/>
  <c r="C948" i="3" l="1"/>
  <c r="A947" i="3"/>
  <c r="C949" i="3" l="1"/>
  <c r="A948" i="3"/>
  <c r="A949" i="3" l="1"/>
  <c r="C950" i="3"/>
  <c r="A950" i="3" l="1"/>
  <c r="C951" i="3"/>
  <c r="C952" i="3" l="1"/>
  <c r="A951" i="3"/>
  <c r="C953" i="3" l="1"/>
  <c r="A952" i="3"/>
  <c r="C954" i="3" l="1"/>
  <c r="A953" i="3"/>
  <c r="A954" i="3" l="1"/>
  <c r="C955" i="3"/>
  <c r="A955" i="3" l="1"/>
  <c r="C956" i="3"/>
  <c r="A956" i="3" l="1"/>
  <c r="C957" i="3"/>
  <c r="C958" i="3" l="1"/>
  <c r="A957" i="3"/>
  <c r="C959" i="3" l="1"/>
  <c r="A958" i="3"/>
  <c r="A959" i="3" l="1"/>
  <c r="C960" i="3"/>
  <c r="C961" i="3" l="1"/>
  <c r="A960" i="3"/>
  <c r="A961" i="3" l="1"/>
  <c r="C962" i="3"/>
  <c r="A962" i="3" l="1"/>
  <c r="C963" i="3"/>
  <c r="A963" i="3" l="1"/>
  <c r="C964" i="3"/>
  <c r="C965" i="3" l="1"/>
  <c r="A964" i="3"/>
  <c r="C966" i="3" l="1"/>
  <c r="A965" i="3"/>
  <c r="C967" i="3" l="1"/>
  <c r="A966" i="3"/>
  <c r="C968" i="3" l="1"/>
  <c r="A967" i="3"/>
  <c r="C969" i="3" l="1"/>
  <c r="A968" i="3"/>
  <c r="C970" i="3" l="1"/>
  <c r="A969" i="3"/>
  <c r="C971" i="3" l="1"/>
  <c r="A970" i="3"/>
  <c r="C972" i="3" l="1"/>
  <c r="A971" i="3"/>
  <c r="C973" i="3" l="1"/>
  <c r="A972" i="3"/>
  <c r="C974" i="3" l="1"/>
  <c r="A973" i="3"/>
  <c r="C975" i="3" l="1"/>
  <c r="A974" i="3"/>
  <c r="C976" i="3" l="1"/>
  <c r="A975" i="3"/>
  <c r="C977" i="3" l="1"/>
  <c r="A976" i="3"/>
  <c r="C978" i="3" l="1"/>
  <c r="A977" i="3"/>
  <c r="C979" i="3" l="1"/>
  <c r="A978" i="3"/>
  <c r="C980" i="3" l="1"/>
  <c r="A979" i="3"/>
  <c r="C981" i="3" l="1"/>
  <c r="A980" i="3"/>
  <c r="C982" i="3" l="1"/>
  <c r="A981" i="3"/>
  <c r="C983" i="3" l="1"/>
  <c r="A982" i="3"/>
  <c r="C984" i="3" l="1"/>
  <c r="A983" i="3"/>
  <c r="C985" i="3" l="1"/>
  <c r="A984" i="3"/>
  <c r="C986" i="3" l="1"/>
  <c r="A985" i="3"/>
  <c r="C987" i="3" l="1"/>
  <c r="A986" i="3"/>
  <c r="C988" i="3" l="1"/>
  <c r="A987" i="3"/>
  <c r="C989" i="3" l="1"/>
  <c r="A988" i="3"/>
  <c r="C990" i="3" l="1"/>
  <c r="A989" i="3"/>
  <c r="C991" i="3" l="1"/>
  <c r="A990" i="3"/>
  <c r="C992" i="3" l="1"/>
  <c r="A991" i="3"/>
  <c r="C993" i="3" l="1"/>
  <c r="A992" i="3"/>
  <c r="C994" i="3" l="1"/>
  <c r="A993" i="3"/>
  <c r="C995" i="3" l="1"/>
  <c r="A994" i="3"/>
  <c r="C996" i="3" l="1"/>
  <c r="A995" i="3"/>
  <c r="C997" i="3" l="1"/>
  <c r="A996" i="3"/>
  <c r="C998" i="3" l="1"/>
  <c r="A997" i="3"/>
  <c r="C999" i="3" l="1"/>
  <c r="A998" i="3"/>
  <c r="C1000" i="3" l="1"/>
  <c r="A999" i="3"/>
  <c r="C1001" i="3" l="1"/>
  <c r="A1000" i="3"/>
  <c r="C1002" i="3" l="1"/>
  <c r="A1001" i="3"/>
  <c r="C1003" i="3" l="1"/>
  <c r="A1002" i="3"/>
  <c r="C1004" i="3" l="1"/>
  <c r="A1003" i="3"/>
  <c r="C1005" i="3" l="1"/>
  <c r="A1004" i="3"/>
  <c r="C1006" i="3" l="1"/>
  <c r="A1005" i="3"/>
  <c r="C1007" i="3" l="1"/>
  <c r="A1006" i="3"/>
  <c r="C1008" i="3" l="1"/>
  <c r="A1007" i="3"/>
  <c r="C1009" i="3" l="1"/>
  <c r="A1008" i="3"/>
  <c r="C1010" i="3" l="1"/>
  <c r="A1009" i="3"/>
  <c r="C1011" i="3" l="1"/>
  <c r="A1010" i="3"/>
  <c r="C1012" i="3" l="1"/>
  <c r="A1011" i="3"/>
  <c r="C1013" i="3" l="1"/>
  <c r="A1013" i="3" s="1"/>
  <c r="A1012" i="3"/>
</calcChain>
</file>

<file path=xl/sharedStrings.xml><?xml version="1.0" encoding="utf-8"?>
<sst xmlns="http://schemas.openxmlformats.org/spreadsheetml/2006/main" count="2189" uniqueCount="144">
  <si>
    <t>Correct Order</t>
  </si>
  <si>
    <t>Actual Order</t>
  </si>
  <si>
    <t>Overall</t>
  </si>
  <si>
    <t>Num Entries</t>
  </si>
  <si>
    <t>Row-by-Row Checks</t>
  </si>
  <si>
    <t>Stepwise Analysis</t>
  </si>
  <si>
    <t>Has Data</t>
  </si>
  <si>
    <t>Num Good Entries</t>
  </si>
  <si>
    <t>Num Bad Entries</t>
  </si>
  <si>
    <t>First Bad Row</t>
  </si>
  <si>
    <t>Good Data Rows</t>
  </si>
  <si>
    <t>Bad Data Rows</t>
  </si>
  <si>
    <t>Columns Order</t>
  </si>
  <si>
    <t>Column Name</t>
  </si>
  <si>
    <t>Data Required</t>
  </si>
  <si>
    <t>Column Checks -----&gt;</t>
  </si>
  <si>
    <t>Check Performed</t>
  </si>
  <si>
    <t>Duplicate Count</t>
  </si>
  <si>
    <t>The specific column checks performed are as follows:</t>
  </si>
  <si>
    <t>Certificate Code</t>
  </si>
  <si>
    <t>Counterparty ID</t>
  </si>
  <si>
    <t>Name</t>
  </si>
  <si>
    <t>Relationship</t>
  </si>
  <si>
    <t>CB-COC-123456</t>
  </si>
  <si>
    <t>ERP Unique ID 1</t>
  </si>
  <si>
    <t>Tier 1 Supplier A</t>
  </si>
  <si>
    <t>Direct Supplier</t>
  </si>
  <si>
    <t>FSC-C000002</t>
  </si>
  <si>
    <t>ERP Unique ID 2</t>
  </si>
  <si>
    <t>Tier 1 Supplier B</t>
  </si>
  <si>
    <t>CB-COC-123458</t>
  </si>
  <si>
    <t>ERP Unique ID 3</t>
  </si>
  <si>
    <t>Customer C</t>
  </si>
  <si>
    <t>Direct Customer</t>
  </si>
  <si>
    <t>FSC-P000004</t>
  </si>
  <si>
    <t>Accounting System IT 4</t>
  </si>
  <si>
    <t>PLH Customer</t>
  </si>
  <si>
    <t>Unique FSC Identifier</t>
  </si>
  <si>
    <t>Trading Relationships</t>
  </si>
  <si>
    <t>How to use the FSC Blockchain Trading Partners Data Upload Template</t>
  </si>
  <si>
    <t>This template is used to configure the Trading Partners with whom you buy and sell forest products, and which you wish to record in the FSC Blockchain.</t>
  </si>
  <si>
    <t>You do not have to enter all the trading partners with whom you trade into this template.</t>
  </si>
  <si>
    <t>You can upload more trading partners later on using this same template.</t>
  </si>
  <si>
    <t>Licence Code</t>
  </si>
  <si>
    <t>Format</t>
  </si>
  <si>
    <t>Number</t>
  </si>
  <si>
    <t>Dash1</t>
  </si>
  <si>
    <t>Dash2</t>
  </si>
  <si>
    <t>Certificate Types</t>
  </si>
  <si>
    <t>COC</t>
  </si>
  <si>
    <t>FM</t>
  </si>
  <si>
    <t>FM/COC</t>
  </si>
  <si>
    <t>CW/FM</t>
  </si>
  <si>
    <t>Type</t>
  </si>
  <si>
    <t>CB</t>
  </si>
  <si>
    <t>No Unique Identifier</t>
  </si>
  <si>
    <t>FSC-X00011</t>
  </si>
  <si>
    <t>Bad Licence Code</t>
  </si>
  <si>
    <t>CB-FMC-333333</t>
  </si>
  <si>
    <t>Bad Cert Code</t>
  </si>
  <si>
    <t>Site Code</t>
  </si>
  <si>
    <t>Unique ID</t>
  </si>
  <si>
    <t>Composite</t>
  </si>
  <si>
    <t>FSC-C000222</t>
  </si>
  <si>
    <t>A1</t>
  </si>
  <si>
    <t>Group Supplier A1</t>
  </si>
  <si>
    <t>B2</t>
  </si>
  <si>
    <t>C3</t>
  </si>
  <si>
    <t>Group Supplier B2</t>
  </si>
  <si>
    <t>Group Supplier C3 duplicated</t>
  </si>
  <si>
    <t>CB-FM/COC-123459</t>
  </si>
  <si>
    <t>Bad Relationship</t>
  </si>
  <si>
    <t>Supplier</t>
  </si>
  <si>
    <t>Exists</t>
  </si>
  <si>
    <t>Introduction</t>
  </si>
  <si>
    <t>FSC Blockchain allows users to enter data either via direct entry using the online user interface, via bulk upload of spreadsheets, or via an Application Programming Interface (API). Using the bulk upload spreadsheets is also an excellent way to prepare your organisation for the data requirements of FSC Blockchain.</t>
  </si>
  <si>
    <t>There are five different upload data templates used in the core operations of FSC Blockchain covering the different data sets used:</t>
  </si>
  <si>
    <t>1.    Trading Partners</t>
  </si>
  <si>
    <t>2.    Products Definition</t>
  </si>
  <si>
    <t>3.    Forest Sales</t>
  </si>
  <si>
    <t>4.    CoC Transactions</t>
  </si>
  <si>
    <t>Optional</t>
  </si>
  <si>
    <t>The relevant cells will also display in red on the Upload Data sheet if the formatting has not been over-written.</t>
  </si>
  <si>
    <t>&lt;&lt; the template you are viewing now</t>
  </si>
  <si>
    <t>Count</t>
  </si>
  <si>
    <t>Version</t>
  </si>
  <si>
    <t>These guidelines help you ensure your data is correctly formatted and make the spreadsheet easier to use.</t>
  </si>
  <si>
    <t>Purpose of This Template</t>
  </si>
  <si>
    <t>Template Structure</t>
  </si>
  <si>
    <t>This template consists of four sheets, indicated by colored tabs at the bottom:</t>
  </si>
  <si>
    <r>
      <rPr>
        <b/>
        <sz val="10"/>
        <color rgb="FF000000"/>
        <rFont val="Greycliff CF Regular"/>
      </rPr>
      <t>Instructions</t>
    </r>
    <r>
      <rPr>
        <sz val="10"/>
        <color rgb="FF000000"/>
        <rFont val="Greycliff CF Regular"/>
      </rPr>
      <t xml:space="preserve"> - the guidance notes you are reading now.</t>
    </r>
  </si>
  <si>
    <r>
      <rPr>
        <b/>
        <sz val="10"/>
        <color rgb="FF000000"/>
        <rFont val="Greycliff CF Regular"/>
      </rPr>
      <t>Upload Data</t>
    </r>
    <r>
      <rPr>
        <sz val="10"/>
        <color rgb="FF000000"/>
        <rFont val="Greycliff CF Regular"/>
      </rPr>
      <t xml:space="preserve"> - where you list the data to be uploaded to FSC Blockchain</t>
    </r>
  </si>
  <si>
    <r>
      <rPr>
        <b/>
        <sz val="10"/>
        <color rgb="FF000000"/>
        <rFont val="Greycliff CF Regular"/>
      </rPr>
      <t>Check</t>
    </r>
    <r>
      <rPr>
        <sz val="10"/>
        <color rgb="FF000000"/>
        <rFont val="Greycliff CF Regular"/>
      </rPr>
      <t xml:space="preserve"> - a sheet that verifies the format of data on the Upload Data sheet, highlighting formatting errors.</t>
    </r>
  </si>
  <si>
    <r>
      <rPr>
        <b/>
        <sz val="10"/>
        <color rgb="FF000000"/>
        <rFont val="Greycliff CF Regular"/>
      </rPr>
      <t>Reference</t>
    </r>
    <r>
      <rPr>
        <sz val="10"/>
        <color rgb="FF000000"/>
        <rFont val="Greycliff CF Regular"/>
      </rPr>
      <t xml:space="preserve"> - a sheet of reference data used for format checks; you don’t need to use this sheet, but it’s shown for transparency.</t>
    </r>
  </si>
  <si>
    <t>Content of the Upload data sheet</t>
  </si>
  <si>
    <t>Enter the FSC Licence Code in the format FSC-X000000. Provide either the Licence Code or Certificate Code to identify the Trading Partner. Must be unique on this sheet (no repeats).</t>
  </si>
  <si>
    <t>Enter the Full Certificate Code in the format CB-TYPE-000000. Provide either the Licence Code or Certificate Code to identify the Trading Partner. Must be unique on this sheet (no repeats).</t>
  </si>
  <si>
    <t>Enter a user-friendly name for the trading partner; this does not need to match the official name as recorded in the FSC Certificates Database.</t>
  </si>
  <si>
    <t>Select one of the following options:
- Direct Supplier: an organization from whom you buy products
- Direct Customer: an organization to whom you sell products 
- Supplier/Customer: an organization with whom you both buy and sell products
Indirect Customers &amp; Suppliers will emerge from subsequent interactions in FSC Blockchain. Do not upload them here.</t>
  </si>
  <si>
    <t>Ensures that at least one of the Licence Code or Certificate Code is provided.</t>
  </si>
  <si>
    <t>Checks that the Licence Code follows the format FSC-X000000 and is unique on this sheet in combination with the Site Code.</t>
  </si>
  <si>
    <t>Checks that the Certificate Code follows the format CB-TYPE-000000, includes a valid TYPE (COC, FM, FM/COC, or CW/FM), and is unique on this sheet in combination with the Site Code.</t>
  </si>
  <si>
    <t>No checks performed (this spreadsheet cannot verify if a Site Code is required or not).</t>
  </si>
  <si>
    <t>No checks performed.</t>
  </si>
  <si>
    <t>Ensures that the Name field is not blank.</t>
  </si>
  <si>
    <t>Checks that the Relationship is one of the following: Direct Supplier, Direct Customer.</t>
  </si>
  <si>
    <t>Using the Check sheet</t>
  </si>
  <si>
    <t>The Check sheet helps ensure your data is in the correct format for each column.</t>
  </si>
  <si>
    <t>Not all checks can be done in this spreadsheet. Even if this spreadsheet says the data is okay, it doesn't guarantee acceptance when uploaded to FSC Blockchain.</t>
  </si>
  <si>
    <t>Checks to ensure that Product Categories and Species are in certificate scope for the seller will be done during the FSC Blockchain upload, not in this spreadsheet.</t>
  </si>
  <si>
    <t>If there are errors, they will be marked as FALSE and highlighted in red.</t>
  </si>
  <si>
    <r>
      <rPr>
        <b/>
        <sz val="10"/>
        <color rgb="FF000000"/>
        <rFont val="Greycliff CF Regular"/>
      </rPr>
      <t>Note</t>
    </r>
    <r>
      <rPr>
        <sz val="10"/>
        <color rgb="FF000000"/>
        <rFont val="Greycliff CF Regular"/>
      </rPr>
      <t>: Only the first 1,000 rows are checked for errors. You can add more rows, but they won't be checked for formatting.</t>
    </r>
  </si>
  <si>
    <t>The Check sheet performs these checks:</t>
  </si>
  <si>
    <r>
      <rPr>
        <b/>
        <sz val="10"/>
        <color rgb="FF000000"/>
        <rFont val="Greycliff CF Regular"/>
      </rPr>
      <t>Columns in Correct Order</t>
    </r>
    <r>
      <rPr>
        <sz val="10"/>
        <color rgb="FF000000"/>
        <rFont val="Greycliff CF Regular"/>
      </rPr>
      <t xml:space="preserve"> - Verifies the columns are in the correct order.</t>
    </r>
  </si>
  <si>
    <r>
      <rPr>
        <b/>
        <sz val="10"/>
        <color rgb="FF000000"/>
        <rFont val="Greycliff CF Regular"/>
      </rPr>
      <t>Number of Entries is Consistent</t>
    </r>
    <r>
      <rPr>
        <sz val="10"/>
        <color rgb="FF000000"/>
        <rFont val="Greycliff CF Regular"/>
      </rPr>
      <t xml:space="preserve"> - Checks for any rows missing data in one or more columns.</t>
    </r>
  </si>
  <si>
    <r>
      <rPr>
        <b/>
        <sz val="10"/>
        <color rgb="FF000000"/>
        <rFont val="Greycliff CF Regular"/>
      </rPr>
      <t>Number of Good Entries</t>
    </r>
    <r>
      <rPr>
        <sz val="10"/>
        <color rgb="FF000000"/>
        <rFont val="Greycliff CF Regular"/>
      </rPr>
      <t xml:space="preserve"> - Counts the rows where everything looks good.</t>
    </r>
  </si>
  <si>
    <r>
      <rPr>
        <b/>
        <sz val="10"/>
        <color rgb="FF000000"/>
        <rFont val="Greycliff CF Regular"/>
      </rPr>
      <t>Number of Bad Entries</t>
    </r>
    <r>
      <rPr>
        <sz val="10"/>
        <color rgb="FF000000"/>
        <rFont val="Greycliff CF Regular"/>
      </rPr>
      <t xml:space="preserve"> - Counts the rows with problems. Aim for zero bad entries.</t>
    </r>
  </si>
  <si>
    <r>
      <rPr>
        <b/>
        <sz val="10"/>
        <color rgb="FF000000"/>
        <rFont val="Greycliff CF Regular"/>
      </rPr>
      <t>First Bad Row</t>
    </r>
    <r>
      <rPr>
        <sz val="10"/>
        <color rgb="FF000000"/>
        <rFont val="Greycliff CF Regular"/>
      </rPr>
      <t xml:space="preserve"> - Shows the row number of the first error for easy location.</t>
    </r>
  </si>
  <si>
    <r>
      <rPr>
        <b/>
        <sz val="10"/>
        <color rgb="FF000000"/>
        <rFont val="Greycliff CF Regular"/>
      </rPr>
      <t>Column Checks</t>
    </r>
    <r>
      <rPr>
        <sz val="10"/>
        <color rgb="FF000000"/>
        <rFont val="Greycliff CF Regular"/>
      </rPr>
      <t xml:space="preserve"> - Identifies columns with problematic data in one or more rows.</t>
    </r>
  </si>
  <si>
    <r>
      <rPr>
        <b/>
        <sz val="10"/>
        <color rgb="FF000000"/>
        <rFont val="Greycliff CF Regular"/>
      </rPr>
      <t>Row-by-Row Checks</t>
    </r>
    <r>
      <rPr>
        <sz val="10"/>
        <color rgb="FF000000"/>
        <rFont val="Greycliff CF Regular"/>
      </rPr>
      <t xml:space="preserve"> - Reviews each row individually to detect errors (reported as FALSE).</t>
    </r>
  </si>
  <si>
    <t>Limitations of this Template</t>
  </si>
  <si>
    <t>The spreadsheet is designed for Microsoft Excel on Windows PCs (versions 2010 and onwards). It may not work properly in other spreadsheet programs.</t>
  </si>
  <si>
    <t>Data formatting checks are applied to the first 1,000 rows only to keep the template manageable. Use multiple templates if you have more data.</t>
  </si>
  <si>
    <t>Alternatively, you can extend the checks to more rows by dragging down the calculations on the Check sheet.</t>
  </si>
  <si>
    <t>The Upload Data sheet is unlocked for easy data pasting. Do not delete or rename it, as this will disrupt the formulae.</t>
  </si>
  <si>
    <t>Other sheets are locked to prevent accidental changes but can be unlocked if needed (the password is blank).</t>
  </si>
  <si>
    <t>Since the spreadsheet is not password-protected, you can change reference data or formulae, but FSC is not responsible for any misleading results from such changes.</t>
  </si>
  <si>
    <t>The FSC Blockchain application will ultimately determine if the data is properly formatted.</t>
  </si>
  <si>
    <t>Tips for Using the Upload Data Sheet</t>
  </si>
  <si>
    <t>Errors are easier to spot when highlighted directly on the Upload Data sheet.</t>
  </si>
  <si>
    <t>Pasting data from elsewhere usually overwrites cell formatting. To avoid this use Excel's Paste Values option.</t>
  </si>
  <si>
    <t>The data format checks are on a separate sheet to reduce the risks of them being accidentally over-written with formatting changes or pasted data.</t>
  </si>
  <si>
    <t>Columns where data is mandatory have * on the end of the column name; cells in those columns are shaded in light yellow if not filled in.</t>
  </si>
  <si>
    <t>Mandatory?</t>
  </si>
  <si>
    <t>Y</t>
  </si>
  <si>
    <t>-</t>
  </si>
  <si>
    <t>Enter the Site extension code for a particular site; needed if the trading partner is certified inside a Group or Multisite Certificate.</t>
  </si>
  <si>
    <t>Enter your company's internal reference code for this trading partner. It can be in any format but must uniquely identify this trading partner within your company.</t>
  </si>
  <si>
    <t>Name *</t>
  </si>
  <si>
    <t>Relationship *</t>
  </si>
  <si>
    <t>Column Heading as Shown</t>
  </si>
  <si>
    <t>5.    Processing Operations</t>
  </si>
  <si>
    <r>
      <rPr>
        <b/>
        <sz val="10"/>
        <color rgb="FF000000"/>
        <rFont val="Greycliff CF Regular"/>
      </rPr>
      <t>Spreadsheets 1 and 2</t>
    </r>
    <r>
      <rPr>
        <sz val="10"/>
        <color rgb="FF000000"/>
        <rFont val="Greycliff CF Regular"/>
      </rPr>
      <t xml:space="preserve"> are critical and must be completed first.
</t>
    </r>
    <r>
      <rPr>
        <b/>
        <sz val="10"/>
        <color rgb="FF000000"/>
        <rFont val="Greycliff CF Regular"/>
      </rPr>
      <t xml:space="preserve">Spreadsheets 3 to 5 </t>
    </r>
    <r>
      <rPr>
        <sz val="10"/>
        <color rgb="FF000000"/>
        <rFont val="Greycliff CF Regular"/>
      </rPr>
      <t>are used by different types of businesses to record their daily activities.</t>
    </r>
  </si>
  <si>
    <r>
      <t xml:space="preserve">If you need assistance please email FSC's support team on </t>
    </r>
    <r>
      <rPr>
        <sz val="10"/>
        <color rgb="FF0070C0"/>
        <rFont val="Greycliff CF Regular"/>
      </rPr>
      <t>connect@fsc.org</t>
    </r>
    <r>
      <rPr>
        <sz val="10"/>
        <color rgb="FF000000"/>
        <rFont val="Greycliff CF Regula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</si>
</sst>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ow &quot;0;\-0;&quot;Deleted&quot;"/>
  </numFmts>
  <fonts count="19">
    <font>
      <sz val="10"/>
      <color rgb="FF000000"/>
      <name val="Calibri"/>
      <scheme val="minor"/>
    </font>
    <font>
      <sz val="8"/>
      <name val="Calibri"/>
      <family val="2"/>
      <scheme val="minor"/>
    </font>
    <font>
      <u/>
      <sz val="10"/>
      <color theme="10"/>
      <name val="Calibri"/>
      <family val="2"/>
      <scheme val="minor"/>
    </font>
    <font>
      <b/>
      <sz val="10"/>
      <color theme="0"/>
      <name val="Greycliff CF Regular"/>
    </font>
    <font>
      <sz val="10"/>
      <color rgb="FF000000"/>
      <name val="Greycliff CF Regular"/>
    </font>
    <font>
      <sz val="10"/>
      <color theme="0"/>
      <name val="Greycliff CF Regular"/>
    </font>
    <font>
      <b/>
      <sz val="10"/>
      <color rgb="FF000000"/>
      <name val="Greycliff CF Regular"/>
    </font>
    <font>
      <sz val="8"/>
      <color rgb="FF000000"/>
      <name val="Greycliff CF Regular"/>
    </font>
    <font>
      <sz val="10"/>
      <color theme="8" tint="0.79998168889431442"/>
      <name val="Greycliff CF Regular"/>
    </font>
    <font>
      <b/>
      <u/>
      <sz val="10"/>
      <color theme="8"/>
      <name val="Greycliff CF Regular"/>
    </font>
    <font>
      <sz val="10"/>
      <color theme="8"/>
      <name val="Greycliff CF Regular"/>
    </font>
    <font>
      <b/>
      <u/>
      <sz val="10"/>
      <color theme="0"/>
      <name val="Greycliff CF Regular"/>
    </font>
    <font>
      <sz val="10"/>
      <color theme="0" tint="-0.249977111117893"/>
      <name val="Greycliff CF Regular"/>
    </font>
    <font>
      <i/>
      <sz val="10"/>
      <color theme="0" tint="-0.249977111117893"/>
      <name val="Greycliff CF Regular"/>
    </font>
    <font>
      <sz val="10"/>
      <color theme="1"/>
      <name val="Greycliff CF Regular"/>
    </font>
    <font>
      <b/>
      <sz val="16"/>
      <color theme="0"/>
      <name val="Greycliff CF Regular"/>
    </font>
    <font>
      <u/>
      <sz val="10"/>
      <color theme="10"/>
      <name val="Greycliff CF Regular"/>
    </font>
    <font>
      <i/>
      <sz val="10"/>
      <color rgb="FF000000"/>
      <name val="Greycliff CF Regular"/>
    </font>
    <font>
      <sz val="10"/>
      <color rgb="FF0070C0"/>
      <name val="Greycliff CF Regular"/>
    </font>
  </fonts>
  <fills count="9">
    <fill>
      <patternFill patternType="none"/>
    </fill>
    <fill>
      <patternFill patternType="gray125"/>
    </fill>
    <fill>
      <patternFill patternType="solid">
        <fgColor theme="4"/>
        <bgColor indexed="64"/>
      </patternFill>
    </fill>
    <fill>
      <patternFill patternType="solid">
        <fgColor theme="0" tint="-0.499984740745262"/>
        <bgColor indexed="64"/>
      </patternFill>
    </fill>
    <fill>
      <patternFill patternType="solid">
        <fgColor theme="1"/>
        <bgColor indexed="64"/>
      </patternFill>
    </fill>
    <fill>
      <patternFill patternType="solid">
        <fgColor theme="0"/>
        <bgColor indexed="64"/>
      </patternFill>
    </fill>
    <fill>
      <patternFill patternType="solid">
        <fgColor rgb="FF78BE1E"/>
        <bgColor indexed="64"/>
      </patternFill>
    </fill>
    <fill>
      <patternFill patternType="solid">
        <fgColor rgb="FF225044"/>
        <bgColor indexed="64"/>
      </patternFill>
    </fill>
    <fill>
      <patternFill patternType="solid">
        <fgColor rgb="FF235045"/>
        <bgColor indexed="64"/>
      </patternFill>
    </fill>
  </fills>
  <borders count="9">
    <border>
      <left/>
      <right/>
      <top/>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theme="0"/>
      </left>
      <right/>
      <top/>
      <bottom/>
      <diagonal/>
    </border>
    <border>
      <left/>
      <right/>
      <top style="thick">
        <color theme="0"/>
      </top>
      <bottom/>
      <diagonal/>
    </border>
    <border>
      <left/>
      <right/>
      <top style="thin">
        <color theme="0"/>
      </top>
      <bottom/>
      <diagonal/>
    </border>
    <border>
      <left/>
      <right/>
      <top/>
      <bottom style="thick">
        <color theme="0"/>
      </bottom>
      <diagonal/>
    </border>
    <border>
      <left/>
      <right/>
      <top style="medium">
        <color auto="1"/>
      </top>
      <bottom style="medium">
        <color auto="1"/>
      </bottom>
      <diagonal/>
    </border>
  </borders>
  <cellStyleXfs count="2">
    <xf numFmtId="0" fontId="0" fillId="0" borderId="0"/>
    <xf numFmtId="0" fontId="2" fillId="0" borderId="0" applyNumberFormat="0" applyFill="0" applyBorder="0" applyAlignment="0" applyProtection="0"/>
  </cellStyleXfs>
  <cellXfs count="64">
    <xf numFmtId="0" fontId="0" fillId="0" borderId="0" xfId="0"/>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4" fillId="0" borderId="0" xfId="0" applyFont="1" applyAlignment="1">
      <alignment horizontal="left" vertical="center"/>
    </xf>
    <xf numFmtId="0" fontId="3" fillId="3" borderId="0" xfId="0" applyFont="1" applyFill="1" applyAlignment="1">
      <alignment horizontal="left" vertical="center" wrapText="1"/>
    </xf>
    <xf numFmtId="0" fontId="3" fillId="4" borderId="0" xfId="0" applyFont="1" applyFill="1" applyAlignment="1">
      <alignment horizontal="left" vertical="center" wrapText="1"/>
    </xf>
    <xf numFmtId="0" fontId="5" fillId="3" borderId="0" xfId="0" applyFont="1" applyFill="1" applyAlignment="1">
      <alignment horizontal="left" vertical="center" wrapText="1"/>
    </xf>
    <xf numFmtId="0" fontId="6" fillId="0" borderId="0" xfId="0" applyFont="1" applyAlignment="1">
      <alignment vertical="center"/>
    </xf>
    <xf numFmtId="0" fontId="6"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vertical="center"/>
    </xf>
    <xf numFmtId="0" fontId="4" fillId="0" borderId="0" xfId="0" applyFont="1" applyAlignment="1">
      <alignment vertical="center"/>
    </xf>
    <xf numFmtId="0" fontId="6" fillId="0" borderId="2" xfId="0" applyFont="1" applyBorder="1" applyAlignment="1">
      <alignment vertical="center"/>
    </xf>
    <xf numFmtId="0" fontId="6" fillId="0" borderId="8" xfId="0" applyFont="1" applyBorder="1" applyAlignment="1">
      <alignment horizontal="center" vertical="center"/>
    </xf>
    <xf numFmtId="0" fontId="4" fillId="0" borderId="3" xfId="0" applyFont="1" applyBorder="1" applyAlignment="1">
      <alignment horizontal="center" vertical="center"/>
    </xf>
    <xf numFmtId="0" fontId="3" fillId="2" borderId="7" xfId="0" applyFont="1" applyFill="1" applyBorder="1" applyAlignment="1">
      <alignment vertical="center"/>
    </xf>
    <xf numFmtId="0" fontId="8" fillId="2" borderId="7" xfId="0" applyFont="1" applyFill="1" applyBorder="1" applyAlignment="1">
      <alignment horizontal="center" vertical="center"/>
    </xf>
    <xf numFmtId="0" fontId="9" fillId="2" borderId="7" xfId="0" applyFont="1" applyFill="1" applyBorder="1" applyAlignment="1">
      <alignment horizontal="center" vertical="center"/>
    </xf>
    <xf numFmtId="0" fontId="10" fillId="2" borderId="7" xfId="0" applyFont="1" applyFill="1" applyBorder="1" applyAlignment="1">
      <alignment vertical="center"/>
    </xf>
    <xf numFmtId="0" fontId="5" fillId="2" borderId="7" xfId="0" applyFont="1" applyFill="1" applyBorder="1" applyAlignment="1">
      <alignment horizontal="center" vertical="center"/>
    </xf>
    <xf numFmtId="0" fontId="11" fillId="2" borderId="0" xfId="0" applyFont="1" applyFill="1" applyAlignment="1">
      <alignment vertical="center"/>
    </xf>
    <xf numFmtId="0" fontId="11" fillId="2" borderId="0" xfId="0" applyFont="1" applyFill="1" applyAlignment="1">
      <alignment horizontal="center" vertical="center"/>
    </xf>
    <xf numFmtId="0" fontId="3" fillId="2" borderId="0" xfId="0" applyFont="1" applyFill="1" applyAlignment="1">
      <alignment vertical="center"/>
    </xf>
    <xf numFmtId="0" fontId="10" fillId="2" borderId="0" xfId="0" applyFont="1" applyFill="1" applyAlignment="1">
      <alignment vertical="center"/>
    </xf>
    <xf numFmtId="0" fontId="5" fillId="2" borderId="0" xfId="0" applyFont="1" applyFill="1" applyAlignment="1">
      <alignment vertical="center" wrapText="1"/>
    </xf>
    <xf numFmtId="0" fontId="5" fillId="2" borderId="0" xfId="0" applyFont="1" applyFill="1" applyAlignment="1">
      <alignment vertical="top" wrapText="1"/>
    </xf>
    <xf numFmtId="0" fontId="12" fillId="0" borderId="0" xfId="0" applyFont="1" applyAlignment="1">
      <alignment horizontal="center" vertical="center"/>
    </xf>
    <xf numFmtId="164" fontId="4" fillId="0" borderId="0" xfId="0" applyNumberFormat="1" applyFont="1" applyAlignment="1">
      <alignment horizontal="left" vertical="center"/>
    </xf>
    <xf numFmtId="0" fontId="12" fillId="0" borderId="0" xfId="0" applyFont="1" applyAlignment="1">
      <alignment vertical="center"/>
    </xf>
    <xf numFmtId="0" fontId="13" fillId="0" borderId="0" xfId="0" applyFont="1" applyAlignment="1">
      <alignment vertical="center"/>
    </xf>
    <xf numFmtId="0" fontId="6" fillId="0" borderId="0" xfId="0" applyFont="1"/>
    <xf numFmtId="0" fontId="4" fillId="0" borderId="0" xfId="0" applyFont="1"/>
    <xf numFmtId="0" fontId="14" fillId="0" borderId="1" xfId="0" applyFont="1" applyBorder="1" applyAlignment="1">
      <alignment vertical="center"/>
    </xf>
    <xf numFmtId="0" fontId="4" fillId="0" borderId="1" xfId="0" applyFont="1" applyBorder="1" applyAlignment="1">
      <alignment vertical="center"/>
    </xf>
    <xf numFmtId="0" fontId="6" fillId="5" borderId="0" xfId="0" applyFont="1" applyFill="1" applyAlignment="1">
      <alignment vertical="center"/>
    </xf>
    <xf numFmtId="0" fontId="4" fillId="5" borderId="0" xfId="0" applyFont="1" applyFill="1" applyAlignment="1">
      <alignment vertical="center"/>
    </xf>
    <xf numFmtId="0" fontId="15" fillId="7" borderId="0" xfId="0" applyFont="1" applyFill="1" applyAlignment="1">
      <alignment vertical="center"/>
    </xf>
    <xf numFmtId="0" fontId="5" fillId="7" borderId="0" xfId="0" applyFont="1" applyFill="1" applyAlignment="1">
      <alignment vertical="center"/>
    </xf>
    <xf numFmtId="0" fontId="4" fillId="5" borderId="0" xfId="0" applyFont="1" applyFill="1" applyAlignment="1">
      <alignment vertical="center" wrapText="1"/>
    </xf>
    <xf numFmtId="0" fontId="4" fillId="5" borderId="0" xfId="0" applyFont="1" applyFill="1" applyAlignment="1">
      <alignment horizontal="left" vertical="center" wrapText="1"/>
    </xf>
    <xf numFmtId="0" fontId="6" fillId="5" borderId="0" xfId="0" applyFont="1" applyFill="1" applyAlignment="1">
      <alignment horizontal="left" vertical="center" wrapText="1"/>
    </xf>
    <xf numFmtId="0" fontId="3" fillId="6" borderId="0" xfId="0" applyFont="1" applyFill="1" applyAlignment="1">
      <alignment vertical="center"/>
    </xf>
    <xf numFmtId="0" fontId="14" fillId="0" borderId="5" xfId="0" applyFont="1" applyBorder="1" applyAlignment="1">
      <alignment vertical="center"/>
    </xf>
    <xf numFmtId="0" fontId="14" fillId="0" borderId="6" xfId="0" applyFont="1" applyBorder="1" applyAlignment="1">
      <alignment vertical="center"/>
    </xf>
    <xf numFmtId="0" fontId="16" fillId="5" borderId="0" xfId="1" applyFont="1" applyFill="1" applyAlignment="1">
      <alignment vertical="center"/>
    </xf>
    <xf numFmtId="0" fontId="3" fillId="2" borderId="4" xfId="0" applyFont="1" applyFill="1" applyBorder="1" applyAlignment="1">
      <alignment vertical="center"/>
    </xf>
    <xf numFmtId="0" fontId="4" fillId="5" borderId="0" xfId="0" applyFont="1" applyFill="1" applyAlignment="1">
      <alignment horizontal="left" vertical="center" wrapText="1"/>
    </xf>
    <xf numFmtId="0" fontId="4" fillId="5" borderId="0" xfId="0" applyFont="1" applyFill="1" applyAlignment="1">
      <alignment vertical="center" wrapText="1"/>
    </xf>
    <xf numFmtId="0" fontId="12" fillId="7" borderId="0" xfId="0" applyFont="1" applyFill="1" applyAlignment="1">
      <alignment vertical="center"/>
    </xf>
    <xf numFmtId="14" fontId="12" fillId="7" borderId="0" xfId="0" applyNumberFormat="1" applyFont="1" applyFill="1" applyAlignment="1">
      <alignment vertical="center"/>
    </xf>
    <xf numFmtId="0" fontId="4" fillId="7" borderId="0" xfId="0" applyFont="1" applyFill="1" applyAlignment="1">
      <alignment vertical="center"/>
    </xf>
    <xf numFmtId="0" fontId="12" fillId="7" borderId="0" xfId="0" applyNumberFormat="1" applyFont="1" applyFill="1" applyAlignment="1">
      <alignment vertical="center"/>
    </xf>
    <xf numFmtId="0" fontId="3" fillId="6" borderId="1" xfId="0" applyFont="1" applyFill="1" applyBorder="1" applyAlignment="1">
      <alignment vertical="center"/>
    </xf>
    <xf numFmtId="0" fontId="3" fillId="8" borderId="1" xfId="0" applyFont="1" applyFill="1" applyBorder="1" applyAlignment="1">
      <alignment vertical="center"/>
    </xf>
    <xf numFmtId="0" fontId="14" fillId="0" borderId="5" xfId="0" applyFont="1" applyBorder="1" applyAlignment="1">
      <alignment vertical="center" wrapText="1"/>
    </xf>
    <xf numFmtId="0" fontId="14" fillId="0" borderId="6" xfId="0" applyFont="1" applyBorder="1" applyAlignment="1">
      <alignment vertical="center" wrapText="1"/>
    </xf>
    <xf numFmtId="0" fontId="3" fillId="6" borderId="0" xfId="0" applyFont="1" applyFill="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7" fillId="0" borderId="0" xfId="0" applyFont="1" applyAlignment="1">
      <alignment vertical="center"/>
    </xf>
    <xf numFmtId="0" fontId="4" fillId="5" borderId="0" xfId="0" applyFont="1" applyFill="1" applyAlignment="1">
      <alignment horizontal="left" vertical="center" wrapText="1"/>
    </xf>
    <xf numFmtId="0" fontId="4" fillId="5" borderId="0" xfId="0" applyFont="1" applyFill="1" applyAlignment="1">
      <alignment vertical="center" wrapText="1"/>
    </xf>
  </cellXfs>
  <cellStyles count="2">
    <cellStyle name="Hyperlink" xfId="1" builtinId="8"/>
    <cellStyle name="Normal" xfId="0" builtinId="0"/>
  </cellStyles>
  <dxfs count="19">
    <dxf>
      <font>
        <b val="0"/>
        <i val="0"/>
        <color theme="0"/>
      </font>
      <fill>
        <patternFill>
          <bgColor rgb="FFFF0000"/>
        </patternFill>
      </fill>
    </dxf>
    <dxf>
      <font>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theme="0"/>
      </font>
    </dxf>
    <dxf>
      <font>
        <b/>
        <i val="0"/>
        <color theme="0"/>
      </font>
      <fill>
        <patternFill>
          <bgColor rgb="FFFF0000"/>
        </patternFill>
      </fill>
    </dxf>
    <dxf>
      <font>
        <color rgb="FFFF0000"/>
      </font>
    </dxf>
    <dxf>
      <font>
        <color auto="1"/>
      </font>
      <fill>
        <patternFill>
          <bgColor theme="7" tint="0.79998168889431442"/>
        </patternFill>
      </fill>
    </dxf>
    <dxf>
      <font>
        <color theme="0"/>
      </font>
      <fill>
        <patternFill>
          <bgColor rgb="FFFF0000"/>
        </patternFill>
      </fill>
    </dxf>
    <dxf>
      <font>
        <color theme="0"/>
      </font>
      <fill>
        <patternFill>
          <bgColor rgb="FFFF0000"/>
        </patternFill>
      </fill>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theme="4"/>
        </patternFill>
      </fill>
      <alignment horizontal="general" vertical="center" textRotation="0" wrapText="0" indent="0" justifyLastLine="0" shrinkToFit="0" readingOrder="0"/>
    </dxf>
    <dxf>
      <font>
        <strike val="0"/>
        <outline val="0"/>
        <shadow val="0"/>
        <vertAlign val="baseline"/>
        <color theme="1"/>
        <name val="Greycliff CF Regular"/>
        <scheme val="none"/>
      </font>
      <fill>
        <patternFill patternType="none">
          <fgColor indexed="64"/>
          <bgColor auto="1"/>
        </patternFill>
      </fill>
      <alignment horizontal="center" vertical="center" textRotation="0" wrapText="0" indent="0" justifyLastLine="0" shrinkToFit="0" readingOrder="0"/>
      <border diagonalUp="0" diagonalDown="0" outlin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1" indent="0" justifyLastLine="0" shrinkToFit="0" readingOrder="0"/>
      <border diagonalUp="0" diagonalDown="0" outline="0">
        <left/>
        <right/>
        <top style="thin">
          <color theme="0"/>
        </top>
        <bottom/>
      </border>
    </dxf>
    <dxf>
      <font>
        <b val="0"/>
        <i val="0"/>
        <strike val="0"/>
        <condense val="0"/>
        <extend val="0"/>
        <outline val="0"/>
        <shadow val="0"/>
        <u val="none"/>
        <vertAlign val="baseline"/>
        <sz val="10"/>
        <color theme="1"/>
        <name val="Greycliff CF Regular"/>
        <scheme val="none"/>
      </font>
      <fill>
        <patternFill patternType="none">
          <fgColor indexed="64"/>
          <bgColor auto="1"/>
        </patternFill>
      </fill>
      <alignment horizontal="general" vertical="center" textRotation="0" wrapText="0" indent="0" justifyLastLine="0" shrinkToFit="0" readingOrder="0"/>
      <border diagonalUp="0" diagonalDown="0" outline="0">
        <left/>
        <right/>
        <top style="thin">
          <color theme="0"/>
        </top>
        <bottom/>
      </border>
    </dxf>
    <dxf>
      <font>
        <strike val="0"/>
        <outline val="0"/>
        <shadow val="0"/>
        <vertAlign val="baseline"/>
        <name val="Greycliff CF Regular"/>
        <scheme val="none"/>
      </font>
      <fill>
        <patternFill patternType="none">
          <fgColor indexed="64"/>
          <bgColor auto="1"/>
        </patternFill>
      </fill>
    </dxf>
    <dxf>
      <font>
        <b/>
        <i val="0"/>
        <strike val="0"/>
        <condense val="0"/>
        <extend val="0"/>
        <outline val="0"/>
        <shadow val="0"/>
        <u val="none"/>
        <vertAlign val="baseline"/>
        <sz val="10"/>
        <color theme="0"/>
        <name val="Greycliff CF Regular"/>
        <scheme val="none"/>
      </font>
      <fill>
        <patternFill patternType="solid">
          <fgColor indexed="64"/>
          <bgColor rgb="FF78BE1E"/>
        </patternFill>
      </fill>
      <alignment horizontal="general" vertical="center" textRotation="0" wrapText="0" indent="0" justifyLastLine="0" shrinkToFit="0" readingOrder="0"/>
    </dxf>
  </dxfs>
  <tableStyles count="0" defaultTableStyle="TableStyleMedium2" defaultPivotStyle="PivotStyleLight16"/>
  <colors>
    <mruColors>
      <color rgb="FF225044"/>
      <color rgb="FF78BE1E"/>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2</xdr:col>
      <xdr:colOff>2905760</xdr:colOff>
      <xdr:row>27</xdr:row>
      <xdr:rowOff>44</xdr:rowOff>
    </xdr:to>
    <xdr:pic>
      <xdr:nvPicPr>
        <xdr:cNvPr id="2" name="Picture 1">
          <a:extLst>
            <a:ext uri="{FF2B5EF4-FFF2-40B4-BE49-F238E27FC236}">
              <a16:creationId xmlns:a16="http://schemas.microsoft.com/office/drawing/2014/main" id="{F06499FC-AC16-6C48-F638-F9E3254F8F88}"/>
            </a:ext>
          </a:extLst>
        </xdr:cNvPr>
        <xdr:cNvPicPr>
          <a:picLocks noChangeAspect="1"/>
        </xdr:cNvPicPr>
      </xdr:nvPicPr>
      <xdr:blipFill>
        <a:blip xmlns:r="http://schemas.openxmlformats.org/officeDocument/2006/relationships" r:embed="rId1"/>
        <a:stretch>
          <a:fillRect/>
        </a:stretch>
      </xdr:blipFill>
      <xdr:spPr>
        <a:xfrm>
          <a:off x="609600" y="1552575"/>
          <a:ext cx="4553585" cy="314369"/>
        </a:xfrm>
        <a:prstGeom prst="rect">
          <a:avLst/>
        </a:prstGeom>
      </xdr:spPr>
    </xdr:pic>
    <xdr:clientData/>
  </xdr:twoCellAnchor>
  <xdr:twoCellAnchor editAs="oneCell">
    <xdr:from>
      <xdr:col>1</xdr:col>
      <xdr:colOff>48847</xdr:colOff>
      <xdr:row>26</xdr:row>
      <xdr:rowOff>39078</xdr:rowOff>
    </xdr:from>
    <xdr:to>
      <xdr:col>2</xdr:col>
      <xdr:colOff>3068516</xdr:colOff>
      <xdr:row>27</xdr:row>
      <xdr:rowOff>2993</xdr:rowOff>
    </xdr:to>
    <xdr:pic>
      <xdr:nvPicPr>
        <xdr:cNvPr id="3" name="Billede 2">
          <a:extLst>
            <a:ext uri="{FF2B5EF4-FFF2-40B4-BE49-F238E27FC236}">
              <a16:creationId xmlns:a16="http://schemas.microsoft.com/office/drawing/2014/main" id="{62C81B5D-03C6-9647-87B6-C0F68F67E85B}"/>
            </a:ext>
          </a:extLst>
        </xdr:cNvPr>
        <xdr:cNvPicPr>
          <a:picLocks noChangeAspect="1"/>
        </xdr:cNvPicPr>
      </xdr:nvPicPr>
      <xdr:blipFill rotWithShape="1">
        <a:blip xmlns:r="http://schemas.openxmlformats.org/officeDocument/2006/relationships" r:embed="rId2"/>
        <a:srcRect l="1894" t="4808" r="361" b="15866"/>
        <a:stretch/>
      </xdr:blipFill>
      <xdr:spPr>
        <a:xfrm>
          <a:off x="391747" y="5169878"/>
          <a:ext cx="4594469" cy="26871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0CC31D0-F3D4-4983-BBCA-53CB5E334A70}" name="tblDataRequiredDescription" displayName="tblDataRequiredDescription" ref="B37:D43" totalsRowShown="0" headerRowDxfId="18" dataDxfId="17">
  <tableColumns count="3">
    <tableColumn id="1" xr3:uid="{DD9C1BED-FB52-462A-A86B-3D8AA0E26508}" name="Column Name" dataDxfId="16"/>
    <tableColumn id="2" xr3:uid="{EA07FBC4-913D-48F2-BE2A-1C75A49183E1}" name="Data Required" dataDxfId="15"/>
    <tableColumn id="3" xr3:uid="{70759F8C-BC2E-4C04-9EB8-BB847B90D07A}" name="Mandatory?" dataDxfId="14"/>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41A12DC-D792-4C5F-949F-8F9C8C90F640}" name="tblDataChecksDescription" displayName="tblDataChecksDescription" ref="B65:C72" totalsRowShown="0" headerRowDxfId="13" dataDxfId="12">
  <tableColumns count="2">
    <tableColumn id="1" xr3:uid="{066F007E-CF78-499C-A0C2-1F6AF4B39A88}" name="Column Name" dataDxfId="11"/>
    <tableColumn id="2" xr3:uid="{6A00A425-852F-4E7E-AAD1-8C6C3F9B18AE}" name="Check Performed"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98BD1-F715-4C18-8A4A-2BF1FAE55467}">
  <sheetPr>
    <tabColor rgb="FF225044"/>
    <pageSetUpPr autoPageBreaks="0" fitToPage="1"/>
  </sheetPr>
  <dimension ref="A1:H86"/>
  <sheetViews>
    <sheetView tabSelected="1" workbookViewId="0">
      <pane ySplit="2" topLeftCell="A3" activePane="bottomLeft" state="frozen"/>
      <selection activeCell="A4" sqref="A4"/>
      <selection pane="bottomLeft" activeCell="A4" sqref="A4"/>
    </sheetView>
  </sheetViews>
  <sheetFormatPr defaultColWidth="9.140625" defaultRowHeight="12.75"/>
  <cols>
    <col min="1" max="1" width="9.140625" style="36" customWidth="1"/>
    <col min="2" max="2" width="24.85546875" style="37" customWidth="1"/>
    <col min="3" max="3" width="79" style="37" customWidth="1"/>
    <col min="4" max="4" width="13.7109375" style="37" customWidth="1"/>
    <col min="5" max="5" width="41" style="37" customWidth="1"/>
    <col min="6" max="6" width="8.42578125" style="37" customWidth="1"/>
    <col min="7" max="7" width="9.140625" style="37"/>
    <col min="8" max="8" width="16" style="37" customWidth="1"/>
    <col min="9" max="16384" width="9.140625" style="37"/>
  </cols>
  <sheetData>
    <row r="1" spans="1:8" s="52" customFormat="1" ht="20.25">
      <c r="A1" s="38" t="s">
        <v>39</v>
      </c>
      <c r="B1" s="39"/>
      <c r="C1" s="39"/>
      <c r="D1" s="39"/>
      <c r="E1" s="50"/>
      <c r="F1" s="50" t="s">
        <v>85</v>
      </c>
      <c r="G1" s="53">
        <v>0.3</v>
      </c>
      <c r="H1" s="51">
        <v>45453</v>
      </c>
    </row>
    <row r="3" spans="1:8">
      <c r="A3" s="36" t="s">
        <v>74</v>
      </c>
    </row>
    <row r="4" spans="1:8" ht="25.5" customHeight="1">
      <c r="B4" s="63" t="s">
        <v>75</v>
      </c>
      <c r="C4" s="63"/>
      <c r="D4" s="63"/>
      <c r="E4" s="63"/>
      <c r="F4" s="49"/>
    </row>
    <row r="5" spans="1:8">
      <c r="B5" s="63"/>
      <c r="C5" s="63"/>
      <c r="D5" s="63"/>
      <c r="E5" s="63"/>
      <c r="F5" s="49"/>
    </row>
    <row r="6" spans="1:8" ht="12.95" customHeight="1">
      <c r="B6" s="63" t="s">
        <v>76</v>
      </c>
      <c r="C6" s="63"/>
      <c r="D6" s="63"/>
      <c r="E6" s="63"/>
      <c r="F6" s="49"/>
    </row>
    <row r="7" spans="1:8">
      <c r="B7" s="40"/>
      <c r="C7" s="40"/>
      <c r="D7" s="40"/>
      <c r="E7" s="40"/>
      <c r="F7" s="49"/>
    </row>
    <row r="8" spans="1:8">
      <c r="B8" s="41" t="s">
        <v>77</v>
      </c>
      <c r="C8" s="42" t="s">
        <v>83</v>
      </c>
      <c r="D8" s="41"/>
      <c r="E8" s="41"/>
      <c r="F8" s="48"/>
    </row>
    <row r="9" spans="1:8">
      <c r="B9" s="41" t="s">
        <v>78</v>
      </c>
      <c r="C9" s="41"/>
      <c r="D9" s="41"/>
      <c r="E9" s="41"/>
      <c r="F9" s="48"/>
    </row>
    <row r="10" spans="1:8">
      <c r="B10" s="41" t="s">
        <v>79</v>
      </c>
      <c r="C10" s="41"/>
      <c r="D10" s="41"/>
      <c r="E10" s="41"/>
      <c r="F10" s="48"/>
    </row>
    <row r="11" spans="1:8">
      <c r="B11" s="41" t="s">
        <v>80</v>
      </c>
      <c r="C11" s="41"/>
      <c r="D11" s="41"/>
      <c r="E11" s="41"/>
      <c r="F11" s="48"/>
    </row>
    <row r="12" spans="1:8">
      <c r="B12" s="41" t="s">
        <v>141</v>
      </c>
      <c r="C12" s="41"/>
      <c r="D12" s="41"/>
      <c r="E12" s="41"/>
      <c r="F12" s="48"/>
    </row>
    <row r="13" spans="1:8">
      <c r="B13" s="62"/>
      <c r="C13" s="62"/>
      <c r="D13" s="62"/>
      <c r="E13" s="62"/>
      <c r="F13" s="48"/>
    </row>
    <row r="14" spans="1:8" ht="24.75" customHeight="1">
      <c r="B14" s="63" t="s">
        <v>142</v>
      </c>
      <c r="C14" s="63"/>
      <c r="D14" s="63"/>
      <c r="E14" s="63"/>
      <c r="F14" s="63"/>
    </row>
    <row r="16" spans="1:8">
      <c r="B16" s="37" t="s">
        <v>86</v>
      </c>
    </row>
    <row r="18" spans="1:2">
      <c r="B18" s="37" t="s">
        <v>143</v>
      </c>
    </row>
    <row r="20" spans="1:2">
      <c r="A20" s="36" t="s">
        <v>87</v>
      </c>
    </row>
    <row r="21" spans="1:2">
      <c r="B21" s="37" t="s">
        <v>40</v>
      </c>
    </row>
    <row r="22" spans="1:2">
      <c r="B22" s="37" t="s">
        <v>41</v>
      </c>
    </row>
    <row r="23" spans="1:2">
      <c r="B23" s="37" t="s">
        <v>42</v>
      </c>
    </row>
    <row r="25" spans="1:2">
      <c r="A25" s="36" t="s">
        <v>88</v>
      </c>
    </row>
    <row r="26" spans="1:2">
      <c r="B26" s="37" t="s">
        <v>89</v>
      </c>
    </row>
    <row r="27" spans="1:2" ht="24.75" customHeight="1"/>
    <row r="28" spans="1:2">
      <c r="B28" s="37" t="s">
        <v>90</v>
      </c>
    </row>
    <row r="29" spans="1:2">
      <c r="B29" s="37" t="s">
        <v>91</v>
      </c>
    </row>
    <row r="30" spans="1:2">
      <c r="B30" s="37" t="s">
        <v>92</v>
      </c>
    </row>
    <row r="31" spans="1:2">
      <c r="B31" s="37" t="s">
        <v>93</v>
      </c>
    </row>
    <row r="33" spans="1:6">
      <c r="A33" s="36" t="s">
        <v>94</v>
      </c>
    </row>
    <row r="34" spans="1:6">
      <c r="B34" s="37" t="str">
        <f>"The Upload Data sheet contains " &amp; COLUMNS('Upload Data'!A1:O1) &amp; " columns (A to " &amp; CHAR(COLUMN('Upload Data'!O1) - 1 + CODE("A")) &amp; "). Those columns are listed below."</f>
        <v>The Upload Data sheet contains 15 columns (A to O). Those columns are listed below.</v>
      </c>
    </row>
    <row r="35" spans="1:6">
      <c r="B35" s="37" t="s">
        <v>132</v>
      </c>
    </row>
    <row r="37" spans="1:6" ht="13.5" thickBot="1">
      <c r="B37" s="43" t="s">
        <v>13</v>
      </c>
      <c r="C37" s="43" t="s">
        <v>14</v>
      </c>
      <c r="D37" s="58" t="s">
        <v>133</v>
      </c>
    </row>
    <row r="38" spans="1:6" ht="39" thickTop="1">
      <c r="B38" s="44" t="s">
        <v>43</v>
      </c>
      <c r="C38" s="56" t="s">
        <v>95</v>
      </c>
      <c r="D38" s="59" t="s">
        <v>135</v>
      </c>
    </row>
    <row r="39" spans="1:6" ht="38.25">
      <c r="B39" s="45" t="s">
        <v>19</v>
      </c>
      <c r="C39" s="57" t="s">
        <v>96</v>
      </c>
      <c r="D39" s="60" t="s">
        <v>135</v>
      </c>
    </row>
    <row r="40" spans="1:6" ht="25.5">
      <c r="B40" s="45" t="s">
        <v>60</v>
      </c>
      <c r="C40" s="57" t="s">
        <v>136</v>
      </c>
      <c r="D40" s="60" t="s">
        <v>135</v>
      </c>
    </row>
    <row r="41" spans="1:6" ht="25.5">
      <c r="B41" s="45" t="s">
        <v>20</v>
      </c>
      <c r="C41" s="57" t="s">
        <v>137</v>
      </c>
      <c r="D41" s="60" t="s">
        <v>135</v>
      </c>
    </row>
    <row r="42" spans="1:6" ht="25.5">
      <c r="B42" s="45" t="s">
        <v>21</v>
      </c>
      <c r="C42" s="57" t="s">
        <v>97</v>
      </c>
      <c r="D42" s="60" t="s">
        <v>134</v>
      </c>
    </row>
    <row r="43" spans="1:6" ht="76.5">
      <c r="B43" s="45" t="s">
        <v>22</v>
      </c>
      <c r="C43" s="57" t="s">
        <v>98</v>
      </c>
      <c r="D43" s="60" t="s">
        <v>134</v>
      </c>
      <c r="E43" s="46"/>
      <c r="F43" s="46"/>
    </row>
    <row r="45" spans="1:6">
      <c r="A45" s="36" t="s">
        <v>106</v>
      </c>
    </row>
    <row r="46" spans="1:6">
      <c r="B46" s="37" t="s">
        <v>107</v>
      </c>
    </row>
    <row r="48" spans="1:6">
      <c r="B48" s="37" t="s">
        <v>108</v>
      </c>
    </row>
    <row r="49" spans="2:2">
      <c r="B49" s="37" t="s">
        <v>109</v>
      </c>
    </row>
    <row r="50" spans="2:2">
      <c r="B50" s="37" t="s">
        <v>110</v>
      </c>
    </row>
    <row r="51" spans="2:2">
      <c r="B51" s="37" t="s">
        <v>82</v>
      </c>
    </row>
    <row r="53" spans="2:2">
      <c r="B53" s="37" t="s">
        <v>111</v>
      </c>
    </row>
    <row r="55" spans="2:2">
      <c r="B55" s="37" t="s">
        <v>112</v>
      </c>
    </row>
    <row r="56" spans="2:2">
      <c r="B56" s="37" t="s">
        <v>113</v>
      </c>
    </row>
    <row r="57" spans="2:2">
      <c r="B57" s="37" t="s">
        <v>114</v>
      </c>
    </row>
    <row r="58" spans="2:2">
      <c r="B58" s="37" t="s">
        <v>115</v>
      </c>
    </row>
    <row r="59" spans="2:2">
      <c r="B59" s="37" t="s">
        <v>116</v>
      </c>
    </row>
    <row r="60" spans="2:2">
      <c r="B60" s="37" t="s">
        <v>117</v>
      </c>
    </row>
    <row r="61" spans="2:2">
      <c r="B61" s="37" t="s">
        <v>118</v>
      </c>
    </row>
    <row r="62" spans="2:2">
      <c r="B62" s="37" t="s">
        <v>119</v>
      </c>
    </row>
    <row r="64" spans="2:2" ht="21" customHeight="1">
      <c r="B64" s="37" t="s">
        <v>18</v>
      </c>
    </row>
    <row r="65" spans="1:3" ht="13.5" thickBot="1">
      <c r="B65" s="24" t="s">
        <v>13</v>
      </c>
      <c r="C65" s="47" t="s">
        <v>16</v>
      </c>
    </row>
    <row r="66" spans="1:3" ht="14.25" thickTop="1" thickBot="1">
      <c r="B66" s="44" t="s">
        <v>37</v>
      </c>
      <c r="C66" s="56" t="s">
        <v>99</v>
      </c>
    </row>
    <row r="67" spans="1:3" ht="26.25" thickTop="1">
      <c r="B67" s="44" t="s">
        <v>43</v>
      </c>
      <c r="C67" s="56" t="s">
        <v>100</v>
      </c>
    </row>
    <row r="68" spans="1:3" ht="38.25">
      <c r="B68" s="45" t="s">
        <v>19</v>
      </c>
      <c r="C68" s="57" t="s">
        <v>101</v>
      </c>
    </row>
    <row r="69" spans="1:3">
      <c r="B69" s="45" t="s">
        <v>60</v>
      </c>
      <c r="C69" s="57" t="s">
        <v>102</v>
      </c>
    </row>
    <row r="70" spans="1:3">
      <c r="B70" s="45" t="s">
        <v>20</v>
      </c>
      <c r="C70" s="57" t="s">
        <v>103</v>
      </c>
    </row>
    <row r="71" spans="1:3">
      <c r="B71" s="45" t="s">
        <v>21</v>
      </c>
      <c r="C71" s="57" t="s">
        <v>104</v>
      </c>
    </row>
    <row r="72" spans="1:3">
      <c r="B72" s="45" t="s">
        <v>22</v>
      </c>
      <c r="C72" s="57" t="s">
        <v>105</v>
      </c>
    </row>
    <row r="74" spans="1:3">
      <c r="A74" s="36" t="s">
        <v>120</v>
      </c>
    </row>
    <row r="75" spans="1:3">
      <c r="B75" s="37" t="s">
        <v>121</v>
      </c>
    </row>
    <row r="76" spans="1:3">
      <c r="B76" s="37" t="s">
        <v>122</v>
      </c>
    </row>
    <row r="77" spans="1:3">
      <c r="B77" s="37" t="s">
        <v>123</v>
      </c>
    </row>
    <row r="78" spans="1:3">
      <c r="B78" s="37" t="s">
        <v>124</v>
      </c>
    </row>
    <row r="79" spans="1:3">
      <c r="B79" s="37" t="s">
        <v>125</v>
      </c>
    </row>
    <row r="80" spans="1:3">
      <c r="B80" s="37" t="s">
        <v>126</v>
      </c>
    </row>
    <row r="81" spans="1:2">
      <c r="B81" s="37" t="s">
        <v>127</v>
      </c>
    </row>
    <row r="83" spans="1:2">
      <c r="A83" s="36" t="s">
        <v>128</v>
      </c>
    </row>
    <row r="84" spans="1:2">
      <c r="B84" s="37" t="s">
        <v>129</v>
      </c>
    </row>
    <row r="85" spans="1:2">
      <c r="B85" s="37" t="s">
        <v>130</v>
      </c>
    </row>
    <row r="86" spans="1:2">
      <c r="B86" s="37" t="s">
        <v>131</v>
      </c>
    </row>
  </sheetData>
  <sheetProtection sheet="1" objects="1" scenarios="1"/>
  <mergeCells count="5">
    <mergeCell ref="B13:E13"/>
    <mergeCell ref="B4:E4"/>
    <mergeCell ref="B5:E5"/>
    <mergeCell ref="B6:E6"/>
    <mergeCell ref="B14:F14"/>
  </mergeCells>
  <phoneticPr fontId="1" type="noConversion"/>
  <pageMargins left="0.7" right="0.7" top="0.75" bottom="0.75" header="0.3" footer="0.3"/>
  <pageSetup fitToHeight="0" orientation="portrait" r:id="rId1"/>
  <drawing r:id="rId2"/>
  <tableParts count="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078D7-AA41-4730-80E7-BAB06A3773A4}">
  <sheetPr>
    <tabColor theme="9"/>
    <outlinePr summaryBelow="0" summaryRight="0"/>
    <pageSetUpPr autoPageBreaks="0" fitToPage="1"/>
  </sheetPr>
  <dimension ref="A1:F13"/>
  <sheetViews>
    <sheetView workbookViewId="0">
      <pane xSplit="2" ySplit="1" topLeftCell="C2" activePane="bottomRight" state="frozen"/>
      <selection activeCell="A4" sqref="A4"/>
      <selection pane="topRight" activeCell="A4" sqref="A4"/>
      <selection pane="bottomLeft" activeCell="A4" sqref="A4"/>
      <selection pane="bottomRight" activeCell="A2" sqref="A2"/>
    </sheetView>
  </sheetViews>
  <sheetFormatPr defaultColWidth="12.5703125" defaultRowHeight="15.75" customHeight="1"/>
  <cols>
    <col min="1" max="1" width="16" style="35" customWidth="1"/>
    <col min="2" max="2" width="19.85546875" style="35" customWidth="1"/>
    <col min="3" max="3" width="17.140625" style="35" customWidth="1"/>
    <col min="4" max="4" width="22.85546875" style="35" customWidth="1"/>
    <col min="5" max="5" width="27.140625" style="35" customWidth="1"/>
    <col min="6" max="6" width="16" style="35" bestFit="1" customWidth="1"/>
    <col min="7" max="7" width="19.140625" style="13" customWidth="1"/>
    <col min="8" max="16384" width="12.5703125" style="13"/>
  </cols>
  <sheetData>
    <row r="1" spans="1:6" ht="15.75" customHeight="1">
      <c r="A1" s="55" t="s">
        <v>43</v>
      </c>
      <c r="B1" s="55" t="s">
        <v>19</v>
      </c>
      <c r="C1" s="55" t="s">
        <v>60</v>
      </c>
      <c r="D1" s="54" t="s">
        <v>20</v>
      </c>
      <c r="E1" s="54" t="s">
        <v>138</v>
      </c>
      <c r="F1" s="54" t="s">
        <v>139</v>
      </c>
    </row>
    <row r="2" spans="1:6" ht="15.75" customHeight="1">
      <c r="A2" s="34"/>
      <c r="B2" s="34" t="s">
        <v>23</v>
      </c>
      <c r="C2" s="34"/>
      <c r="D2" s="34" t="s">
        <v>24</v>
      </c>
      <c r="E2" s="34" t="s">
        <v>25</v>
      </c>
      <c r="F2" s="34" t="s">
        <v>26</v>
      </c>
    </row>
    <row r="3" spans="1:6" ht="15.75" customHeight="1">
      <c r="A3" s="34" t="s">
        <v>27</v>
      </c>
      <c r="B3" s="34"/>
      <c r="C3" s="34"/>
      <c r="D3" s="34" t="s">
        <v>28</v>
      </c>
      <c r="E3" s="34" t="s">
        <v>29</v>
      </c>
      <c r="F3" s="34" t="s">
        <v>26</v>
      </c>
    </row>
    <row r="4" spans="1:6" ht="15.75" customHeight="1">
      <c r="A4" s="34"/>
      <c r="B4" s="34" t="s">
        <v>30</v>
      </c>
      <c r="C4" s="34"/>
      <c r="D4" s="34" t="s">
        <v>31</v>
      </c>
      <c r="E4" s="34" t="s">
        <v>32</v>
      </c>
      <c r="F4" s="34" t="s">
        <v>33</v>
      </c>
    </row>
    <row r="5" spans="1:6" ht="15.75" customHeight="1">
      <c r="A5" s="34" t="s">
        <v>34</v>
      </c>
      <c r="B5" s="34"/>
      <c r="C5" s="34"/>
      <c r="D5" s="34" t="s">
        <v>35</v>
      </c>
      <c r="E5" s="34" t="s">
        <v>36</v>
      </c>
      <c r="F5" s="34" t="s">
        <v>33</v>
      </c>
    </row>
    <row r="6" spans="1:6" ht="15.75" customHeight="1">
      <c r="A6" s="34"/>
      <c r="B6" s="34"/>
      <c r="C6" s="34"/>
      <c r="D6" s="34"/>
      <c r="E6" s="34" t="s">
        <v>55</v>
      </c>
      <c r="F6" s="34" t="s">
        <v>26</v>
      </c>
    </row>
    <row r="7" spans="1:6" ht="15.75" customHeight="1">
      <c r="A7" s="34" t="s">
        <v>56</v>
      </c>
      <c r="B7" s="34"/>
      <c r="C7" s="34"/>
      <c r="D7" s="34"/>
      <c r="E7" s="34" t="s">
        <v>57</v>
      </c>
      <c r="F7" s="34" t="s">
        <v>26</v>
      </c>
    </row>
    <row r="8" spans="1:6" ht="15.75" customHeight="1">
      <c r="B8" s="35" t="s">
        <v>58</v>
      </c>
      <c r="E8" s="35" t="s">
        <v>59</v>
      </c>
      <c r="F8" s="34" t="s">
        <v>33</v>
      </c>
    </row>
    <row r="9" spans="1:6" ht="15.75" customHeight="1">
      <c r="A9" s="35" t="s">
        <v>63</v>
      </c>
      <c r="C9" s="35" t="s">
        <v>64</v>
      </c>
      <c r="E9" s="35" t="s">
        <v>65</v>
      </c>
      <c r="F9" s="34" t="s">
        <v>26</v>
      </c>
    </row>
    <row r="10" spans="1:6" ht="15.75" customHeight="1">
      <c r="A10" s="35" t="s">
        <v>63</v>
      </c>
      <c r="C10" s="35" t="s">
        <v>66</v>
      </c>
      <c r="E10" s="35" t="s">
        <v>68</v>
      </c>
      <c r="F10" s="34"/>
    </row>
    <row r="11" spans="1:6" ht="15.75" customHeight="1">
      <c r="A11" s="35" t="s">
        <v>63</v>
      </c>
      <c r="C11" s="35" t="s">
        <v>67</v>
      </c>
      <c r="E11" s="35" t="s">
        <v>69</v>
      </c>
      <c r="F11" s="34" t="s">
        <v>26</v>
      </c>
    </row>
    <row r="12" spans="1:6" ht="15.75" customHeight="1">
      <c r="A12" s="35" t="s">
        <v>63</v>
      </c>
      <c r="C12" s="35" t="s">
        <v>67</v>
      </c>
      <c r="E12" s="35" t="s">
        <v>69</v>
      </c>
      <c r="F12" s="34" t="s">
        <v>26</v>
      </c>
    </row>
    <row r="13" spans="1:6" ht="15.75" customHeight="1">
      <c r="B13" s="35" t="s">
        <v>70</v>
      </c>
      <c r="E13" s="35" t="s">
        <v>71</v>
      </c>
      <c r="F13" s="35" t="s">
        <v>72</v>
      </c>
    </row>
  </sheetData>
  <pageMargins left="0" right="0" top="0" bottom="0" header="0" footer="0"/>
  <pageSetup scale="80" fitToHeight="0" orientation="landscape" r:id="rId1"/>
  <extLst>
    <ext xmlns:x14="http://schemas.microsoft.com/office/spreadsheetml/2009/9/main" uri="{78C0D931-6437-407d-A8EE-F0AAD7539E65}">
      <x14:conditionalFormattings>
        <x14:conditionalFormatting xmlns:xm="http://schemas.microsoft.com/office/excel/2006/main">
          <x14:cfRule type="expression" priority="2" id="{1EA5D79C-EB49-4A0C-A560-3A85DAFDDC9D}">
            <xm:f>AND(Check!$D15, NOT(Check!$H15))</xm:f>
            <x14:dxf>
              <font>
                <color theme="0"/>
              </font>
              <fill>
                <patternFill>
                  <bgColor rgb="FFFF0000"/>
                </patternFill>
              </fill>
            </x14:dxf>
          </x14:cfRule>
          <xm:sqref>A2:B1000</xm:sqref>
        </x14:conditionalFormatting>
        <x14:conditionalFormatting xmlns:xm="http://schemas.microsoft.com/office/excel/2006/main">
          <x14:cfRule type="expression" priority="3" id="{DD77D7F0-CE1D-4CE2-915B-E2744C515828}">
            <xm:f>AND(Check!$D15, Check!K15 = FALSE)</xm:f>
            <x14:dxf>
              <font>
                <color theme="0"/>
              </font>
              <fill>
                <patternFill>
                  <bgColor rgb="FFFF0000"/>
                </patternFill>
              </fill>
            </x14:dxf>
          </x14:cfRule>
          <xm:sqref>C2:F1000</xm:sqref>
        </x14:conditionalFormatting>
        <x14:conditionalFormatting xmlns:xm="http://schemas.microsoft.com/office/excel/2006/main">
          <x14:cfRule type="expression" priority="1" stopIfTrue="1" id="{BF680B67-86F0-4C71-A4AD-CCEC133A960A}">
            <xm:f>AND(Check!$D15, A2 = "", RIGHT(A$1, 2) = " *")</xm:f>
            <x14:dxf>
              <font>
                <color auto="1"/>
              </font>
              <fill>
                <patternFill>
                  <bgColor theme="7" tint="0.79998168889431442"/>
                </patternFill>
              </fill>
            </x14:dxf>
          </x14:cfRule>
          <xm:sqref>A2:F1000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035D7-1532-4123-97B7-6EE24CF2AFBE}">
  <sheetPr>
    <tabColor theme="8"/>
    <pageSetUpPr autoPageBreaks="0" fitToPage="1"/>
  </sheetPr>
  <dimension ref="A1:AC1013"/>
  <sheetViews>
    <sheetView workbookViewId="0">
      <pane xSplit="1" ySplit="13" topLeftCell="D14" activePane="bottomRight" state="frozen"/>
      <selection activeCell="A4" sqref="A4"/>
      <selection pane="topRight" activeCell="A4" sqref="A4"/>
      <selection pane="bottomLeft" activeCell="A4" sqref="A4"/>
      <selection pane="bottomRight" activeCell="D15" sqref="D15"/>
    </sheetView>
  </sheetViews>
  <sheetFormatPr defaultColWidth="9.140625" defaultRowHeight="12.75"/>
  <cols>
    <col min="1" max="1" width="21.85546875" style="13" customWidth="1"/>
    <col min="2" max="3" width="7.140625" style="11" hidden="1" customWidth="1"/>
    <col min="4" max="4" width="9.140625" style="13" bestFit="1" customWidth="1"/>
    <col min="5" max="5" width="10" style="11" hidden="1" customWidth="1"/>
    <col min="6" max="6" width="9" style="11" hidden="1" customWidth="1"/>
    <col min="7" max="8" width="13.42578125" style="13" customWidth="1"/>
    <col min="9" max="9" width="9" style="13" customWidth="1"/>
    <col min="10" max="11" width="10.85546875" style="13" customWidth="1"/>
    <col min="12" max="12" width="13.140625" style="13" customWidth="1"/>
    <col min="13" max="14" width="14.140625" style="13" customWidth="1"/>
    <col min="15" max="15" width="9.140625" style="13"/>
    <col min="16" max="29" width="10.42578125" style="13" hidden="1" customWidth="1"/>
    <col min="30" max="16384" width="9.140625" style="13"/>
  </cols>
  <sheetData>
    <row r="1" spans="1:29" s="5" customFormat="1" ht="24.75" customHeight="1">
      <c r="A1" s="1" t="s">
        <v>0</v>
      </c>
      <c r="B1" s="2" t="s">
        <v>73</v>
      </c>
      <c r="C1" s="2" t="s">
        <v>84</v>
      </c>
      <c r="D1" s="1" t="s">
        <v>6</v>
      </c>
      <c r="E1" s="3" t="s">
        <v>10</v>
      </c>
      <c r="F1" s="3" t="s">
        <v>11</v>
      </c>
      <c r="G1" s="1" t="s">
        <v>2</v>
      </c>
      <c r="H1" s="4" t="s">
        <v>37</v>
      </c>
      <c r="I1" s="4" t="s">
        <v>43</v>
      </c>
      <c r="J1" s="4" t="s">
        <v>19</v>
      </c>
      <c r="K1" s="4" t="s">
        <v>60</v>
      </c>
      <c r="L1" s="4" t="s">
        <v>20</v>
      </c>
      <c r="M1" s="4" t="s">
        <v>21</v>
      </c>
      <c r="N1" s="4" t="s">
        <v>22</v>
      </c>
      <c r="P1" s="6" t="s">
        <v>5</v>
      </c>
      <c r="Q1" s="7" t="s">
        <v>61</v>
      </c>
      <c r="R1" s="8" t="s">
        <v>62</v>
      </c>
      <c r="S1" s="8" t="s">
        <v>17</v>
      </c>
      <c r="T1" s="7" t="s">
        <v>43</v>
      </c>
      <c r="U1" s="8" t="s">
        <v>44</v>
      </c>
      <c r="V1" s="8" t="s">
        <v>45</v>
      </c>
      <c r="W1" s="7" t="s">
        <v>19</v>
      </c>
      <c r="X1" s="8" t="s">
        <v>44</v>
      </c>
      <c r="Y1" s="8" t="s">
        <v>46</v>
      </c>
      <c r="Z1" s="8" t="s">
        <v>47</v>
      </c>
      <c r="AA1" s="8" t="s">
        <v>54</v>
      </c>
      <c r="AB1" s="8" t="s">
        <v>53</v>
      </c>
      <c r="AC1" s="8" t="s">
        <v>45</v>
      </c>
    </row>
    <row r="2" spans="1:29" hidden="1">
      <c r="A2" s="61" t="s">
        <v>140</v>
      </c>
      <c r="B2" s="10"/>
      <c r="C2" s="10"/>
      <c r="D2" s="9"/>
      <c r="E2" s="10"/>
      <c r="F2" s="10"/>
      <c r="G2" s="11"/>
      <c r="H2" s="11"/>
      <c r="I2" s="12" t="str">
        <f ca="1">OFFSET('Upload Data'!$A$1, 0, COLUMN() - COLUMN($I$1))</f>
        <v>Licence Code</v>
      </c>
      <c r="J2" s="12" t="str">
        <f ca="1">OFFSET('Upload Data'!$A$1, 0, COLUMN() - COLUMN($I$1))</f>
        <v>Certificate Code</v>
      </c>
      <c r="K2" s="12" t="str">
        <f ca="1">OFFSET('Upload Data'!$A$1, 0, COLUMN() - COLUMN($I$1))</f>
        <v>Site Code</v>
      </c>
      <c r="L2" s="12" t="str">
        <f ca="1">OFFSET('Upload Data'!$A$1, 0, COLUMN() - COLUMN($I$1))</f>
        <v>Counterparty ID</v>
      </c>
      <c r="M2" s="12" t="str">
        <f ca="1">OFFSET('Upload Data'!$A$1, 0, COLUMN() - COLUMN($I$1))</f>
        <v>Name *</v>
      </c>
      <c r="N2" s="12" t="str">
        <f ca="1">OFFSET('Upload Data'!$A$1, 0, COLUMN() - COLUMN($I$1))</f>
        <v>Relationship *</v>
      </c>
    </row>
    <row r="3" spans="1:29" hidden="1">
      <c r="A3" s="61" t="s">
        <v>12</v>
      </c>
      <c r="B3" s="10"/>
      <c r="C3" s="10"/>
      <c r="D3" s="9"/>
      <c r="E3" s="10"/>
      <c r="F3" s="10"/>
      <c r="G3" s="11"/>
      <c r="H3" s="11"/>
      <c r="I3" s="13" t="b">
        <f ca="1">(I1 = I4)</f>
        <v>1</v>
      </c>
      <c r="J3" s="13" t="b">
        <f ca="1">(J1 = J4)</f>
        <v>1</v>
      </c>
      <c r="L3" s="13" t="b">
        <f ca="1">(L1 = L4)</f>
        <v>1</v>
      </c>
      <c r="M3" s="13" t="b">
        <f ca="1">(M1 = M4)</f>
        <v>1</v>
      </c>
      <c r="N3" s="13" t="b">
        <f ca="1">(N1 = N4)</f>
        <v>1</v>
      </c>
    </row>
    <row r="4" spans="1:29">
      <c r="A4" s="9" t="s">
        <v>1</v>
      </c>
      <c r="B4" s="10"/>
      <c r="C4" s="10"/>
      <c r="D4" s="9"/>
      <c r="E4" s="10"/>
      <c r="F4" s="10"/>
      <c r="G4" s="11" t="str">
        <f ca="1">IF(AND($I$3:$N$3), "Correct", "Incorrect")</f>
        <v>Correct</v>
      </c>
      <c r="H4" s="11"/>
      <c r="I4" s="12" t="str">
        <f ca="1">IF(RIGHT(I2, 2) = " *", MID(I2, 1, LEN(I2) - 2), I2)</f>
        <v>Licence Code</v>
      </c>
      <c r="J4" s="12" t="str">
        <f t="shared" ref="J4:N4" ca="1" si="0">IF(RIGHT(J2, 2) = " *", MID(J2, 1, LEN(J2) - 2), J2)</f>
        <v>Certificate Code</v>
      </c>
      <c r="K4" s="12" t="str">
        <f t="shared" ca="1" si="0"/>
        <v>Site Code</v>
      </c>
      <c r="L4" s="12" t="str">
        <f t="shared" ca="1" si="0"/>
        <v>Counterparty ID</v>
      </c>
      <c r="M4" s="12" t="str">
        <f t="shared" ca="1" si="0"/>
        <v>Name</v>
      </c>
      <c r="N4" s="12" t="str">
        <f t="shared" ca="1" si="0"/>
        <v>Relationship</v>
      </c>
    </row>
    <row r="5" spans="1:29" ht="13.5" thickBot="1"/>
    <row r="6" spans="1:29" ht="13.5" thickBot="1">
      <c r="A6" s="14" t="s">
        <v>3</v>
      </c>
      <c r="B6" s="15"/>
      <c r="C6" s="15"/>
      <c r="D6" s="16">
        <f>MAX(I6:N6)</f>
        <v>12</v>
      </c>
      <c r="G6" s="11" t="str">
        <f>IF(MIN(H6:N6) = D6, "Consistent", "Inconsistent")</f>
        <v>Inconsistent</v>
      </c>
      <c r="H6" s="11">
        <f>COUNTA('Upload Data'!$A:$A) + COUNTA('Upload Data'!$B:$B) - COUNTIFS('Upload Data'!$A:$A, "&gt;''", 'Upload Data'!$B:$B, "&gt;''") - 1</f>
        <v>11</v>
      </c>
      <c r="M6" s="13">
        <f>COUNTA('Upload Data'!E:E) - 1</f>
        <v>12</v>
      </c>
      <c r="N6" s="13">
        <f>COUNTA('Upload Data'!F:F) - 1</f>
        <v>11</v>
      </c>
    </row>
    <row r="7" spans="1:29" ht="13.5" thickBot="1">
      <c r="A7" s="14" t="s">
        <v>7</v>
      </c>
      <c r="B7" s="15"/>
      <c r="C7" s="15"/>
      <c r="D7" s="16">
        <f>COUNTIFS($E:$E, "&gt;0")</f>
        <v>8</v>
      </c>
    </row>
    <row r="8" spans="1:29" ht="13.5" thickBot="1">
      <c r="A8" s="14" t="s">
        <v>8</v>
      </c>
      <c r="B8" s="15"/>
      <c r="C8" s="15"/>
      <c r="D8" s="16">
        <f>COUNTIFS($F:$F, "&gt;0")</f>
        <v>4</v>
      </c>
    </row>
    <row r="9" spans="1:29" ht="13.5" thickBot="1">
      <c r="A9" s="9"/>
      <c r="B9" s="10"/>
      <c r="C9" s="10"/>
    </row>
    <row r="10" spans="1:29" ht="13.5" thickBot="1">
      <c r="A10" s="14" t="s">
        <v>9</v>
      </c>
      <c r="B10" s="15"/>
      <c r="C10" s="15"/>
      <c r="D10" s="16">
        <f>MIN(F:F)</f>
        <v>7</v>
      </c>
    </row>
    <row r="12" spans="1:29" ht="13.5" thickBot="1">
      <c r="A12" s="17" t="s">
        <v>15</v>
      </c>
      <c r="B12" s="18"/>
      <c r="C12" s="18"/>
      <c r="D12" s="18"/>
      <c r="E12" s="19"/>
      <c r="F12" s="19"/>
      <c r="G12" s="20"/>
      <c r="H12" s="21" t="str">
        <f>IF(COUNTIFS($D$15:$D1013, TRUE, H$15:H1013, TRUE) = $D$6, "OK", "ERROR")</f>
        <v>ERROR</v>
      </c>
      <c r="I12" s="21" t="str">
        <f>IF(COUNTIFS($D$15:$D1013, TRUE, I$15:I1013, TRUE) = $D$6, "OK", "ERROR")</f>
        <v>ERROR</v>
      </c>
      <c r="J12" s="21" t="str">
        <f>IF(COUNTIFS($D$15:$D1013, TRUE, J$15:J1013, TRUE) = $D$6, "OK", "ERROR")</f>
        <v>ERROR</v>
      </c>
      <c r="K12" s="21"/>
      <c r="L12" s="21"/>
      <c r="M12" s="21" t="str">
        <f>IF(COUNTIFS($D$15:$D1013, TRUE, M$15:M1013, TRUE) = $D$6, "OK", "ERROR")</f>
        <v>OK</v>
      </c>
      <c r="N12" s="21" t="str">
        <f>IF(COUNTIFS($D$15:$D1013, TRUE, N$15:N1013, TRUE) = $D$6, "OK", "ERROR")</f>
        <v>ERROR</v>
      </c>
    </row>
    <row r="13" spans="1:29" ht="24.75" customHeight="1" thickTop="1">
      <c r="A13" s="22" t="s">
        <v>4</v>
      </c>
      <c r="B13" s="23"/>
      <c r="C13" s="23"/>
      <c r="D13" s="24"/>
      <c r="E13" s="23"/>
      <c r="F13" s="23"/>
      <c r="G13" s="25"/>
      <c r="H13" s="26" t="s">
        <v>37</v>
      </c>
      <c r="I13" s="27" t="s">
        <v>43</v>
      </c>
      <c r="J13" s="27" t="s">
        <v>19</v>
      </c>
      <c r="K13" s="27" t="s">
        <v>60</v>
      </c>
      <c r="L13" s="27" t="s">
        <v>20</v>
      </c>
      <c r="M13" s="27" t="s">
        <v>21</v>
      </c>
      <c r="N13" s="27" t="s">
        <v>22</v>
      </c>
    </row>
    <row r="14" spans="1:29" hidden="1">
      <c r="C14" s="28">
        <v>1</v>
      </c>
    </row>
    <row r="15" spans="1:29">
      <c r="A15" s="29">
        <f>IF(B15, C15, 0)</f>
        <v>2</v>
      </c>
      <c r="B15" s="28" t="b">
        <f>NOT(IFERROR('Upload Data'!A2 = "ERROR", TRUE))</f>
        <v>1</v>
      </c>
      <c r="C15" s="28">
        <f>IF(B15, C14 + 1, C14)</f>
        <v>2</v>
      </c>
      <c r="D15" s="30" t="b">
        <f>IF(B15, ('Upload Data'!A2 &amp; 'Upload Data'!B2 &amp; 'Upload Data'!D2 &amp; 'Upload Data'!E2 &amp; 'Upload Data'!F2) &lt;&gt; "", FALSE)</f>
        <v>1</v>
      </c>
      <c r="E15" s="28">
        <f>IF(AND(D15, G15), A15, "")</f>
        <v>2</v>
      </c>
      <c r="F15" s="28" t="str">
        <f>IF(AND(D15, NOT(G15)), A15, "")</f>
        <v/>
      </c>
      <c r="G15" s="30" t="b">
        <f t="shared" ref="G15:G78" si="1">AND(I15:N15)</f>
        <v>1</v>
      </c>
      <c r="H15" s="30" t="b">
        <f>IFERROR(AND(OR(NOT(D15), 'Upload Data'!$A2 &lt;&gt; "", 'Upload Data'!$B2 &lt;&gt; ""), I15, J15, S15 &lt;= 1), FALSE)</f>
        <v>1</v>
      </c>
      <c r="I15" s="30" t="b">
        <f>$U15</f>
        <v>1</v>
      </c>
      <c r="J15" s="30" t="b">
        <f>$X15</f>
        <v>1</v>
      </c>
      <c r="K15" s="31" t="s">
        <v>81</v>
      </c>
      <c r="L15" s="31" t="s">
        <v>81</v>
      </c>
      <c r="M15" s="30" t="b">
        <f>IFERROR(OR(NOT(D15), 'Upload Data'!E2 &lt;&gt; ""), FALSE)</f>
        <v>1</v>
      </c>
      <c r="N15" s="30" t="b">
        <f>IFERROR(OR(AND(NOT(D15), 'Upload Data'!F2 = ""), IFERROR(MATCH('Upload Data'!F2, listTradingRelationship, 0), FALSE)), FALSE)</f>
        <v>1</v>
      </c>
      <c r="O15" s="30"/>
      <c r="P15" s="30"/>
      <c r="Q15" s="30"/>
      <c r="R15" s="30" t="str">
        <f>IFERROR(IF('Upload Data'!$A2 &lt;&gt; "", 'Upload Data'!$A2, 'Upload Data'!$B2) &amp; "-" &amp; 'Upload Data'!$C2, "-")</f>
        <v>CB-COC-123456-</v>
      </c>
      <c r="S15" s="30">
        <f>IF($R15 = "-", 0, COUNTIFS($R$15:$R$1013, $R15))</f>
        <v>1</v>
      </c>
      <c r="T15" s="30"/>
      <c r="U15" s="30" t="b">
        <f>IFERROR(OR('Upload Data'!$A2 = "", IFERROR(AND(LEN('Upload Data'!$A2 ) = 11, LEFT('Upload Data'!$A2, 4) = "FSC-", MID('Upload Data'!$A2, 5, 1) &gt;= "A", MID('Upload Data'!$A2, 5, 1) &lt;= "Z", V15 &gt; 0, INT(V15) = V15), FALSE)), FALSE)</f>
        <v>1</v>
      </c>
      <c r="V15" s="30">
        <f>IFERROR(VALUE(RIGHT('Upload Data'!$A2, 6)), -1)</f>
        <v>-1</v>
      </c>
      <c r="W15" s="30"/>
      <c r="X15" s="30" t="b">
        <f>IFERROR(OR('Upload Data'!$B2 = "", IFERROR(AND(LEN(AA15) &gt;= 2, MATCH(AB15, listCertificateTypes, 0), AC15 &gt; -1, INT(AC15) = AC15), FALSE)), FALSE)</f>
        <v>1</v>
      </c>
      <c r="Y15" s="30">
        <f>IFERROR(FIND("-", 'Upload Data'!$B2, 1), 1000)</f>
        <v>3</v>
      </c>
      <c r="Z15" s="30">
        <f>IFERROR(FIND("-", 'Upload Data'!$B2, Y15 + 1), 1000)</f>
        <v>7</v>
      </c>
      <c r="AA15" s="30" t="str">
        <f>IFERROR(LEFT('Upload Data'!$B2, Y15 - 1), "")</f>
        <v>CB</v>
      </c>
      <c r="AB15" s="30" t="str">
        <f>IFERROR(MID('Upload Data'!$B2, Y15 + 1, Z15 - Y15 - 1), "")</f>
        <v>COC</v>
      </c>
      <c r="AC15" s="30">
        <f>IFERROR(VALUE(RIGHT('Upload Data'!$B2, 6)), -1)</f>
        <v>123456</v>
      </c>
    </row>
    <row r="16" spans="1:29">
      <c r="A16" s="29">
        <f t="shared" ref="A16:A79" si="2">IF(B16, C16, 0)</f>
        <v>3</v>
      </c>
      <c r="B16" s="28" t="b">
        <f>NOT(IFERROR('Upload Data'!A3 = "ERROR", TRUE))</f>
        <v>1</v>
      </c>
      <c r="C16" s="28">
        <f t="shared" ref="C16:C79" si="3">IF(B16, C15 + 1, C15)</f>
        <v>3</v>
      </c>
      <c r="D16" s="30" t="b">
        <f>IF(B16, ('Upload Data'!A3 &amp; 'Upload Data'!B3 &amp; 'Upload Data'!D3 &amp; 'Upload Data'!E3 &amp; 'Upload Data'!F3) &lt;&gt; "", FALSE)</f>
        <v>1</v>
      </c>
      <c r="E16" s="28">
        <f t="shared" ref="E16:E38" si="4">IF(AND(D16, G16), A16, "")</f>
        <v>3</v>
      </c>
      <c r="F16" s="28" t="str">
        <f t="shared" ref="F16:F38" si="5">IF(AND(D16, NOT(G16)), A16, "")</f>
        <v/>
      </c>
      <c r="G16" s="30" t="b">
        <f t="shared" si="1"/>
        <v>1</v>
      </c>
      <c r="H16" s="30" t="b">
        <f>IFERROR(AND(OR(NOT(D16), 'Upload Data'!$A3 &lt;&gt; "", 'Upload Data'!$B3 &lt;&gt; ""), I16, J16, S16 &lt;= 1), FALSE)</f>
        <v>1</v>
      </c>
      <c r="I16" s="30" t="b">
        <f t="shared" ref="I16:I79" si="6">$U16</f>
        <v>1</v>
      </c>
      <c r="J16" s="30" t="b">
        <f t="shared" ref="J16:J79" si="7">$X16</f>
        <v>1</v>
      </c>
      <c r="K16" s="31" t="s">
        <v>81</v>
      </c>
      <c r="L16" s="31" t="s">
        <v>81</v>
      </c>
      <c r="M16" s="30" t="b">
        <f>IFERROR(OR(NOT(D16), 'Upload Data'!E3 &lt;&gt; ""), FALSE)</f>
        <v>1</v>
      </c>
      <c r="N16" s="30" t="b">
        <f>IFERROR(OR(AND(NOT(D16), 'Upload Data'!F3 = ""), IFERROR(MATCH('Upload Data'!F3, listTradingRelationship, 0), FALSE)), FALSE)</f>
        <v>1</v>
      </c>
      <c r="O16" s="30"/>
      <c r="P16" s="30"/>
      <c r="Q16" s="30"/>
      <c r="R16" s="30" t="str">
        <f>IFERROR(IF('Upload Data'!$A3 &lt;&gt; "", 'Upload Data'!$A3, 'Upload Data'!$B3) &amp; "-" &amp; 'Upload Data'!$C3, "-")</f>
        <v>FSC-C000002-</v>
      </c>
      <c r="S16" s="30">
        <f t="shared" ref="S16:S79" si="8">IF($R16 = "-", 0, COUNTIFS($R$15:$R$1013, $R16))</f>
        <v>1</v>
      </c>
      <c r="T16" s="30"/>
      <c r="U16" s="30" t="b">
        <f>IFERROR(OR('Upload Data'!$A3 = "", IFERROR(AND(LEN('Upload Data'!$A3 ) = 11, LEFT('Upload Data'!$A3, 4) = "FSC-", MID('Upload Data'!$A3, 5, 1) &gt;= "A", MID('Upload Data'!$A3, 5, 1) &lt;= "Z", V16 &gt; 0, INT(V16) = V16), FALSE)), FALSE)</f>
        <v>1</v>
      </c>
      <c r="V16" s="30">
        <f>IFERROR(VALUE(RIGHT('Upload Data'!$A3, 6)), -1)</f>
        <v>2</v>
      </c>
      <c r="W16" s="30"/>
      <c r="X16" s="30" t="b">
        <f>IFERROR(OR('Upload Data'!$B3 = "", IFERROR(AND(LEN(AA16) &gt;= 2, MATCH(AB16, listCertificateTypes, 0), AC16 &gt; -1, INT(AC16) = AC16), FALSE)), FALSE)</f>
        <v>1</v>
      </c>
      <c r="Y16" s="30">
        <f>IFERROR(FIND("-", 'Upload Data'!$B3, 1), 1000)</f>
        <v>1000</v>
      </c>
      <c r="Z16" s="30">
        <f>IFERROR(FIND("-", 'Upload Data'!$B3, Y16 + 1), 1000)</f>
        <v>1000</v>
      </c>
      <c r="AA16" s="30" t="str">
        <f>IFERROR(LEFT('Upload Data'!$B3, Y16 - 1), "")</f>
        <v/>
      </c>
      <c r="AB16" s="30" t="str">
        <f>IFERROR(MID('Upload Data'!$B3, Y16 + 1, Z16 - Y16 - 1), "")</f>
        <v/>
      </c>
      <c r="AC16" s="30">
        <f>IFERROR(VALUE(RIGHT('Upload Data'!$B3, 6)), -1)</f>
        <v>-1</v>
      </c>
    </row>
    <row r="17" spans="1:29">
      <c r="A17" s="29">
        <f t="shared" si="2"/>
        <v>4</v>
      </c>
      <c r="B17" s="28" t="b">
        <f>NOT(IFERROR('Upload Data'!A4 = "ERROR", TRUE))</f>
        <v>1</v>
      </c>
      <c r="C17" s="28">
        <f t="shared" si="3"/>
        <v>4</v>
      </c>
      <c r="D17" s="30" t="b">
        <f>IF(B17, ('Upload Data'!A4 &amp; 'Upload Data'!B4 &amp; 'Upload Data'!D4 &amp; 'Upload Data'!E4 &amp; 'Upload Data'!F4) &lt;&gt; "", FALSE)</f>
        <v>1</v>
      </c>
      <c r="E17" s="28">
        <f t="shared" si="4"/>
        <v>4</v>
      </c>
      <c r="F17" s="28" t="str">
        <f t="shared" si="5"/>
        <v/>
      </c>
      <c r="G17" s="30" t="b">
        <f t="shared" si="1"/>
        <v>1</v>
      </c>
      <c r="H17" s="30" t="b">
        <f>IFERROR(AND(OR(NOT(D17), 'Upload Data'!$A4 &lt;&gt; "", 'Upload Data'!$B4 &lt;&gt; ""), I17, J17, S17 &lt;= 1), FALSE)</f>
        <v>1</v>
      </c>
      <c r="I17" s="30" t="b">
        <f t="shared" si="6"/>
        <v>1</v>
      </c>
      <c r="J17" s="30" t="b">
        <f t="shared" si="7"/>
        <v>1</v>
      </c>
      <c r="K17" s="31" t="s">
        <v>81</v>
      </c>
      <c r="L17" s="31" t="s">
        <v>81</v>
      </c>
      <c r="M17" s="30" t="b">
        <f>IFERROR(OR(NOT(D17), 'Upload Data'!E4 &lt;&gt; ""), FALSE)</f>
        <v>1</v>
      </c>
      <c r="N17" s="30" t="b">
        <f>IFERROR(OR(AND(NOT(D17), 'Upload Data'!F4 = ""), IFERROR(MATCH('Upload Data'!F4, listTradingRelationship, 0), FALSE)), FALSE)</f>
        <v>1</v>
      </c>
      <c r="O17" s="30"/>
      <c r="P17" s="30"/>
      <c r="Q17" s="30"/>
      <c r="R17" s="30" t="str">
        <f>IFERROR(IF('Upload Data'!$A4 &lt;&gt; "", 'Upload Data'!$A4, 'Upload Data'!$B4) &amp; "-" &amp; 'Upload Data'!$C4, "-")</f>
        <v>CB-COC-123458-</v>
      </c>
      <c r="S17" s="30">
        <f t="shared" si="8"/>
        <v>1</v>
      </c>
      <c r="T17" s="30"/>
      <c r="U17" s="30" t="b">
        <f>IFERROR(OR('Upload Data'!$A4 = "", IFERROR(AND(LEN('Upload Data'!$A4 ) = 11, LEFT('Upload Data'!$A4, 4) = "FSC-", MID('Upload Data'!$A4, 5, 1) &gt;= "A", MID('Upload Data'!$A4, 5, 1) &lt;= "Z", V17 &gt; 0, INT(V17) = V17), FALSE)), FALSE)</f>
        <v>1</v>
      </c>
      <c r="V17" s="30">
        <f>IFERROR(VALUE(RIGHT('Upload Data'!$A4, 6)), -1)</f>
        <v>-1</v>
      </c>
      <c r="W17" s="30"/>
      <c r="X17" s="30" t="b">
        <f>IFERROR(OR('Upload Data'!$B4 = "", IFERROR(AND(LEN(AA17) &gt;= 2, MATCH(AB17, listCertificateTypes, 0), AC17 &gt; -1, INT(AC17) = AC17), FALSE)), FALSE)</f>
        <v>1</v>
      </c>
      <c r="Y17" s="30">
        <f>IFERROR(FIND("-", 'Upload Data'!$B4, 1), 1000)</f>
        <v>3</v>
      </c>
      <c r="Z17" s="30">
        <f>IFERROR(FIND("-", 'Upload Data'!$B4, Y17 + 1), 1000)</f>
        <v>7</v>
      </c>
      <c r="AA17" s="30" t="str">
        <f>IFERROR(LEFT('Upload Data'!$B4, Y17 - 1), "")</f>
        <v>CB</v>
      </c>
      <c r="AB17" s="30" t="str">
        <f>IFERROR(MID('Upload Data'!$B4, Y17 + 1, Z17 - Y17 - 1), "")</f>
        <v>COC</v>
      </c>
      <c r="AC17" s="30">
        <f>IFERROR(VALUE(RIGHT('Upload Data'!$B4, 6)), -1)</f>
        <v>123458</v>
      </c>
    </row>
    <row r="18" spans="1:29">
      <c r="A18" s="29">
        <f t="shared" si="2"/>
        <v>5</v>
      </c>
      <c r="B18" s="28" t="b">
        <f>NOT(IFERROR('Upload Data'!A5 = "ERROR", TRUE))</f>
        <v>1</v>
      </c>
      <c r="C18" s="28">
        <f t="shared" si="3"/>
        <v>5</v>
      </c>
      <c r="D18" s="30" t="b">
        <f>IF(B18, ('Upload Data'!A5 &amp; 'Upload Data'!B5 &amp; 'Upload Data'!D5 &amp; 'Upload Data'!E5 &amp; 'Upload Data'!F5) &lt;&gt; "", FALSE)</f>
        <v>1</v>
      </c>
      <c r="E18" s="28">
        <f t="shared" si="4"/>
        <v>5</v>
      </c>
      <c r="F18" s="28" t="str">
        <f t="shared" si="5"/>
        <v/>
      </c>
      <c r="G18" s="30" t="b">
        <f t="shared" si="1"/>
        <v>1</v>
      </c>
      <c r="H18" s="30" t="b">
        <f>IFERROR(AND(OR(NOT(D18), 'Upload Data'!$A5 &lt;&gt; "", 'Upload Data'!$B5 &lt;&gt; ""), I18, J18, S18 &lt;= 1), FALSE)</f>
        <v>1</v>
      </c>
      <c r="I18" s="30" t="b">
        <f t="shared" si="6"/>
        <v>1</v>
      </c>
      <c r="J18" s="30" t="b">
        <f t="shared" si="7"/>
        <v>1</v>
      </c>
      <c r="K18" s="31" t="s">
        <v>81</v>
      </c>
      <c r="L18" s="31" t="s">
        <v>81</v>
      </c>
      <c r="M18" s="30" t="b">
        <f>IFERROR(OR(NOT(D18), 'Upload Data'!E5 &lt;&gt; ""), FALSE)</f>
        <v>1</v>
      </c>
      <c r="N18" s="30" t="b">
        <f>IFERROR(OR(AND(NOT(D18), 'Upload Data'!F5 = ""), IFERROR(MATCH('Upload Data'!F5, listTradingRelationship, 0), FALSE)), FALSE)</f>
        <v>1</v>
      </c>
      <c r="O18" s="30"/>
      <c r="P18" s="30"/>
      <c r="Q18" s="30"/>
      <c r="R18" s="30" t="str">
        <f>IFERROR(IF('Upload Data'!$A5 &lt;&gt; "", 'Upload Data'!$A5, 'Upload Data'!$B5) &amp; "-" &amp; 'Upload Data'!$C5, "-")</f>
        <v>FSC-P000004-</v>
      </c>
      <c r="S18" s="30">
        <f t="shared" si="8"/>
        <v>1</v>
      </c>
      <c r="T18" s="30"/>
      <c r="U18" s="30" t="b">
        <f>IFERROR(OR('Upload Data'!$A5 = "", IFERROR(AND(LEN('Upload Data'!$A5 ) = 11, LEFT('Upload Data'!$A5, 4) = "FSC-", MID('Upload Data'!$A5, 5, 1) &gt;= "A", MID('Upload Data'!$A5, 5, 1) &lt;= "Z", V18 &gt; 0, INT(V18) = V18), FALSE)), FALSE)</f>
        <v>1</v>
      </c>
      <c r="V18" s="30">
        <f>IFERROR(VALUE(RIGHT('Upload Data'!$A5, 6)), -1)</f>
        <v>4</v>
      </c>
      <c r="W18" s="30"/>
      <c r="X18" s="30" t="b">
        <f>IFERROR(OR('Upload Data'!$B5 = "", IFERROR(AND(LEN(AA18) &gt;= 2, MATCH(AB18, listCertificateTypes, 0), AC18 &gt; -1, INT(AC18) = AC18), FALSE)), FALSE)</f>
        <v>1</v>
      </c>
      <c r="Y18" s="30">
        <f>IFERROR(FIND("-", 'Upload Data'!$B5, 1), 1000)</f>
        <v>1000</v>
      </c>
      <c r="Z18" s="30">
        <f>IFERROR(FIND("-", 'Upload Data'!$B5, Y18 + 1), 1000)</f>
        <v>1000</v>
      </c>
      <c r="AA18" s="30" t="str">
        <f>IFERROR(LEFT('Upload Data'!$B5, Y18 - 1), "")</f>
        <v/>
      </c>
      <c r="AB18" s="30" t="str">
        <f>IFERROR(MID('Upload Data'!$B5, Y18 + 1, Z18 - Y18 - 1), "")</f>
        <v/>
      </c>
      <c r="AC18" s="30">
        <f>IFERROR(VALUE(RIGHT('Upload Data'!$B5, 6)), -1)</f>
        <v>-1</v>
      </c>
    </row>
    <row r="19" spans="1:29">
      <c r="A19" s="29">
        <f t="shared" si="2"/>
        <v>6</v>
      </c>
      <c r="B19" s="28" t="b">
        <f>NOT(IFERROR('Upload Data'!A6 = "ERROR", TRUE))</f>
        <v>1</v>
      </c>
      <c r="C19" s="28">
        <f t="shared" si="3"/>
        <v>6</v>
      </c>
      <c r="D19" s="30" t="b">
        <f>IF(B19, ('Upload Data'!A6 &amp; 'Upload Data'!B6 &amp; 'Upload Data'!D6 &amp; 'Upload Data'!E6 &amp; 'Upload Data'!F6) &lt;&gt; "", FALSE)</f>
        <v>1</v>
      </c>
      <c r="E19" s="28">
        <f t="shared" si="4"/>
        <v>6</v>
      </c>
      <c r="F19" s="28" t="str">
        <f t="shared" si="5"/>
        <v/>
      </c>
      <c r="G19" s="30" t="b">
        <f t="shared" si="1"/>
        <v>1</v>
      </c>
      <c r="H19" s="30" t="b">
        <f>IFERROR(AND(OR(NOT(D19), 'Upload Data'!$A6 &lt;&gt; "", 'Upload Data'!$B6 &lt;&gt; ""), I19, J19, S19 &lt;= 1), FALSE)</f>
        <v>0</v>
      </c>
      <c r="I19" s="30" t="b">
        <f t="shared" si="6"/>
        <v>1</v>
      </c>
      <c r="J19" s="30" t="b">
        <f t="shared" si="7"/>
        <v>1</v>
      </c>
      <c r="K19" s="31" t="s">
        <v>81</v>
      </c>
      <c r="L19" s="31" t="s">
        <v>81</v>
      </c>
      <c r="M19" s="30" t="b">
        <f>IFERROR(OR(NOT(D19), 'Upload Data'!E6 &lt;&gt; ""), FALSE)</f>
        <v>1</v>
      </c>
      <c r="N19" s="30" t="b">
        <f>IFERROR(OR(AND(NOT(D19), 'Upload Data'!F6 = ""), IFERROR(MATCH('Upload Data'!F6, listTradingRelationship, 0), FALSE)), FALSE)</f>
        <v>1</v>
      </c>
      <c r="O19" s="30"/>
      <c r="P19" s="30"/>
      <c r="Q19" s="30"/>
      <c r="R19" s="30" t="str">
        <f>IFERROR(IF('Upload Data'!$A6 &lt;&gt; "", 'Upload Data'!$A6, 'Upload Data'!$B6) &amp; "-" &amp; 'Upload Data'!$C6, "-")</f>
        <v>-</v>
      </c>
      <c r="S19" s="30">
        <f t="shared" si="8"/>
        <v>0</v>
      </c>
      <c r="T19" s="30"/>
      <c r="U19" s="30" t="b">
        <f>IFERROR(OR('Upload Data'!$A6 = "", IFERROR(AND(LEN('Upload Data'!$A6 ) = 11, LEFT('Upload Data'!$A6, 4) = "FSC-", MID('Upload Data'!$A6, 5, 1) &gt;= "A", MID('Upload Data'!$A6, 5, 1) &lt;= "Z", V19 &gt; 0, INT(V19) = V19), FALSE)), FALSE)</f>
        <v>1</v>
      </c>
      <c r="V19" s="30">
        <f>IFERROR(VALUE(RIGHT('Upload Data'!$A6, 6)), -1)</f>
        <v>-1</v>
      </c>
      <c r="W19" s="30"/>
      <c r="X19" s="30" t="b">
        <f>IFERROR(OR('Upload Data'!$B6 = "", IFERROR(AND(LEN(AA19) &gt;= 2, MATCH(AB19, listCertificateTypes, 0), AC19 &gt; -1, INT(AC19) = AC19), FALSE)), FALSE)</f>
        <v>1</v>
      </c>
      <c r="Y19" s="30">
        <f>IFERROR(FIND("-", 'Upload Data'!$B6, 1), 1000)</f>
        <v>1000</v>
      </c>
      <c r="Z19" s="30">
        <f>IFERROR(FIND("-", 'Upload Data'!$B6, Y19 + 1), 1000)</f>
        <v>1000</v>
      </c>
      <c r="AA19" s="30" t="str">
        <f>IFERROR(LEFT('Upload Data'!$B6, Y19 - 1), "")</f>
        <v/>
      </c>
      <c r="AB19" s="30" t="str">
        <f>IFERROR(MID('Upload Data'!$B6, Y19 + 1, Z19 - Y19 - 1), "")</f>
        <v/>
      </c>
      <c r="AC19" s="30">
        <f>IFERROR(VALUE(RIGHT('Upload Data'!$B6, 6)), -1)</f>
        <v>-1</v>
      </c>
    </row>
    <row r="20" spans="1:29">
      <c r="A20" s="29">
        <f t="shared" si="2"/>
        <v>7</v>
      </c>
      <c r="B20" s="28" t="b">
        <f>NOT(IFERROR('Upload Data'!A7 = "ERROR", TRUE))</f>
        <v>1</v>
      </c>
      <c r="C20" s="28">
        <f t="shared" si="3"/>
        <v>7</v>
      </c>
      <c r="D20" s="30" t="b">
        <f>IF(B20, ('Upload Data'!A7 &amp; 'Upload Data'!B7 &amp; 'Upload Data'!D7 &amp; 'Upload Data'!E7 &amp; 'Upload Data'!F7) &lt;&gt; "", FALSE)</f>
        <v>1</v>
      </c>
      <c r="E20" s="28" t="str">
        <f t="shared" si="4"/>
        <v/>
      </c>
      <c r="F20" s="28">
        <f t="shared" si="5"/>
        <v>7</v>
      </c>
      <c r="G20" s="30" t="b">
        <f t="shared" si="1"/>
        <v>0</v>
      </c>
      <c r="H20" s="30" t="b">
        <f>IFERROR(AND(OR(NOT(D20), 'Upload Data'!$A7 &lt;&gt; "", 'Upload Data'!$B7 &lt;&gt; ""), I20, J20, S20 &lt;= 1), FALSE)</f>
        <v>0</v>
      </c>
      <c r="I20" s="30" t="b">
        <f t="shared" si="6"/>
        <v>0</v>
      </c>
      <c r="J20" s="30" t="b">
        <f t="shared" si="7"/>
        <v>1</v>
      </c>
      <c r="K20" s="31" t="s">
        <v>81</v>
      </c>
      <c r="L20" s="31" t="s">
        <v>81</v>
      </c>
      <c r="M20" s="30" t="b">
        <f>IFERROR(OR(NOT(D20), 'Upload Data'!E7 &lt;&gt; ""), FALSE)</f>
        <v>1</v>
      </c>
      <c r="N20" s="30" t="b">
        <f>IFERROR(OR(AND(NOT(D20), 'Upload Data'!F7 = ""), IFERROR(MATCH('Upload Data'!F7, listTradingRelationship, 0), FALSE)), FALSE)</f>
        <v>1</v>
      </c>
      <c r="O20" s="30"/>
      <c r="P20" s="30"/>
      <c r="Q20" s="30"/>
      <c r="R20" s="30" t="str">
        <f>IFERROR(IF('Upload Data'!$A7 &lt;&gt; "", 'Upload Data'!$A7, 'Upload Data'!$B7) &amp; "-" &amp; 'Upload Data'!$C7, "-")</f>
        <v>FSC-X00011-</v>
      </c>
      <c r="S20" s="30">
        <f t="shared" si="8"/>
        <v>1</v>
      </c>
      <c r="T20" s="30"/>
      <c r="U20" s="30" t="b">
        <f>IFERROR(OR('Upload Data'!$A7 = "", IFERROR(AND(LEN('Upload Data'!$A7 ) = 11, LEFT('Upload Data'!$A7, 4) = "FSC-", MID('Upload Data'!$A7, 5, 1) &gt;= "A", MID('Upload Data'!$A7, 5, 1) &lt;= "Z", V20 &gt; 0, INT(V20) = V20), FALSE)), FALSE)</f>
        <v>0</v>
      </c>
      <c r="V20" s="30">
        <f>IFERROR(VALUE(RIGHT('Upload Data'!$A7, 6)), -1)</f>
        <v>-1</v>
      </c>
      <c r="W20" s="30"/>
      <c r="X20" s="30" t="b">
        <f>IFERROR(OR('Upload Data'!$B7 = "", IFERROR(AND(LEN(AA20) &gt;= 2, MATCH(AB20, listCertificateTypes, 0), AC20 &gt; -1, INT(AC20) = AC20), FALSE)), FALSE)</f>
        <v>1</v>
      </c>
      <c r="Y20" s="30">
        <f>IFERROR(FIND("-", 'Upload Data'!$B7, 1), 1000)</f>
        <v>1000</v>
      </c>
      <c r="Z20" s="30">
        <f>IFERROR(FIND("-", 'Upload Data'!$B7, Y20 + 1), 1000)</f>
        <v>1000</v>
      </c>
      <c r="AA20" s="30" t="str">
        <f>IFERROR(LEFT('Upload Data'!$B7, Y20 - 1), "")</f>
        <v/>
      </c>
      <c r="AB20" s="30" t="str">
        <f>IFERROR(MID('Upload Data'!$B7, Y20 + 1, Z20 - Y20 - 1), "")</f>
        <v/>
      </c>
      <c r="AC20" s="30">
        <f>IFERROR(VALUE(RIGHT('Upload Data'!$B7, 6)), -1)</f>
        <v>-1</v>
      </c>
    </row>
    <row r="21" spans="1:29">
      <c r="A21" s="29">
        <f t="shared" si="2"/>
        <v>8</v>
      </c>
      <c r="B21" s="28" t="b">
        <f>NOT(IFERROR('Upload Data'!A8 = "ERROR", TRUE))</f>
        <v>1</v>
      </c>
      <c r="C21" s="28">
        <f t="shared" si="3"/>
        <v>8</v>
      </c>
      <c r="D21" s="30" t="b">
        <f>IF(B21, ('Upload Data'!A8 &amp; 'Upload Data'!B8 &amp; 'Upload Data'!D8 &amp; 'Upload Data'!E8 &amp; 'Upload Data'!F8) &lt;&gt; "", FALSE)</f>
        <v>1</v>
      </c>
      <c r="E21" s="28" t="str">
        <f t="shared" si="4"/>
        <v/>
      </c>
      <c r="F21" s="28">
        <f t="shared" si="5"/>
        <v>8</v>
      </c>
      <c r="G21" s="30" t="b">
        <f t="shared" si="1"/>
        <v>0</v>
      </c>
      <c r="H21" s="30" t="b">
        <f>IFERROR(AND(OR(NOT(D21), 'Upload Data'!$A8 &lt;&gt; "", 'Upload Data'!$B8 &lt;&gt; ""), I21, J21, S21 &lt;= 1), FALSE)</f>
        <v>0</v>
      </c>
      <c r="I21" s="30" t="b">
        <f t="shared" si="6"/>
        <v>1</v>
      </c>
      <c r="J21" s="30" t="b">
        <f t="shared" si="7"/>
        <v>0</v>
      </c>
      <c r="K21" s="31" t="s">
        <v>81</v>
      </c>
      <c r="L21" s="31" t="s">
        <v>81</v>
      </c>
      <c r="M21" s="30" t="b">
        <f>IFERROR(OR(NOT(D21), 'Upload Data'!E8 &lt;&gt; ""), FALSE)</f>
        <v>1</v>
      </c>
      <c r="N21" s="30" t="b">
        <f>IFERROR(OR(AND(NOT(D21), 'Upload Data'!F8 = ""), IFERROR(MATCH('Upload Data'!F8, listTradingRelationship, 0), FALSE)), FALSE)</f>
        <v>1</v>
      </c>
      <c r="O21" s="30"/>
      <c r="P21" s="30"/>
      <c r="Q21" s="30"/>
      <c r="R21" s="30" t="str">
        <f>IFERROR(IF('Upload Data'!$A8 &lt;&gt; "", 'Upload Data'!$A8, 'Upload Data'!$B8) &amp; "-" &amp; 'Upload Data'!$C8, "-")</f>
        <v>CB-FMC-333333-</v>
      </c>
      <c r="S21" s="30">
        <f t="shared" si="8"/>
        <v>1</v>
      </c>
      <c r="T21" s="30"/>
      <c r="U21" s="30" t="b">
        <f>IFERROR(OR('Upload Data'!$A8 = "", IFERROR(AND(LEN('Upload Data'!$A8 ) = 11, LEFT('Upload Data'!$A8, 4) = "FSC-", MID('Upload Data'!$A8, 5, 1) &gt;= "A", MID('Upload Data'!$A8, 5, 1) &lt;= "Z", V21 &gt; 0, INT(V21) = V21), FALSE)), FALSE)</f>
        <v>1</v>
      </c>
      <c r="V21" s="30">
        <f>IFERROR(VALUE(RIGHT('Upload Data'!$A8, 6)), -1)</f>
        <v>-1</v>
      </c>
      <c r="W21" s="30"/>
      <c r="X21" s="30" t="b">
        <f>IFERROR(OR('Upload Data'!$B8 = "", IFERROR(AND(LEN(AA21) &gt;= 2, MATCH(AB21, listCertificateTypes, 0), AC21 &gt; -1, INT(AC21) = AC21), FALSE)), FALSE)</f>
        <v>0</v>
      </c>
      <c r="Y21" s="30">
        <f>IFERROR(FIND("-", 'Upload Data'!$B8, 1), 1000)</f>
        <v>3</v>
      </c>
      <c r="Z21" s="30">
        <f>IFERROR(FIND("-", 'Upload Data'!$B8, Y21 + 1), 1000)</f>
        <v>7</v>
      </c>
      <c r="AA21" s="30" t="str">
        <f>IFERROR(LEFT('Upload Data'!$B8, Y21 - 1), "")</f>
        <v>CB</v>
      </c>
      <c r="AB21" s="30" t="str">
        <f>IFERROR(MID('Upload Data'!$B8, Y21 + 1, Z21 - Y21 - 1), "")</f>
        <v>FMC</v>
      </c>
      <c r="AC21" s="30">
        <f>IFERROR(VALUE(RIGHT('Upload Data'!$B8, 6)), -1)</f>
        <v>333333</v>
      </c>
    </row>
    <row r="22" spans="1:29">
      <c r="A22" s="29">
        <f t="shared" si="2"/>
        <v>9</v>
      </c>
      <c r="B22" s="28" t="b">
        <f>NOT(IFERROR('Upload Data'!A9 = "ERROR", TRUE))</f>
        <v>1</v>
      </c>
      <c r="C22" s="28">
        <f t="shared" si="3"/>
        <v>9</v>
      </c>
      <c r="D22" s="30" t="b">
        <f>IF(B22, ('Upload Data'!A9 &amp; 'Upload Data'!B9 &amp; 'Upload Data'!D9 &amp; 'Upload Data'!E9 &amp; 'Upload Data'!F9) &lt;&gt; "", FALSE)</f>
        <v>1</v>
      </c>
      <c r="E22" s="28">
        <f t="shared" si="4"/>
        <v>9</v>
      </c>
      <c r="F22" s="28" t="str">
        <f t="shared" si="5"/>
        <v/>
      </c>
      <c r="G22" s="30" t="b">
        <f t="shared" si="1"/>
        <v>1</v>
      </c>
      <c r="H22" s="30" t="b">
        <f>IFERROR(AND(OR(NOT(D22), 'Upload Data'!$A9 &lt;&gt; "", 'Upload Data'!$B9 &lt;&gt; ""), I22, J22, S22 &lt;= 1), FALSE)</f>
        <v>1</v>
      </c>
      <c r="I22" s="30" t="b">
        <f t="shared" si="6"/>
        <v>1</v>
      </c>
      <c r="J22" s="30" t="b">
        <f t="shared" si="7"/>
        <v>1</v>
      </c>
      <c r="K22" s="31" t="s">
        <v>81</v>
      </c>
      <c r="L22" s="31" t="s">
        <v>81</v>
      </c>
      <c r="M22" s="30" t="b">
        <f>IFERROR(OR(NOT(D22), 'Upload Data'!E9 &lt;&gt; ""), FALSE)</f>
        <v>1</v>
      </c>
      <c r="N22" s="30" t="b">
        <f>IFERROR(OR(AND(NOT(D22), 'Upload Data'!F9 = ""), IFERROR(MATCH('Upload Data'!F9, listTradingRelationship, 0), FALSE)), FALSE)</f>
        <v>1</v>
      </c>
      <c r="O22" s="30"/>
      <c r="P22" s="30"/>
      <c r="Q22" s="30"/>
      <c r="R22" s="30" t="str">
        <f>IFERROR(IF('Upload Data'!$A9 &lt;&gt; "", 'Upload Data'!$A9, 'Upload Data'!$B9) &amp; "-" &amp; 'Upload Data'!$C9, "-")</f>
        <v>FSC-C000222-A1</v>
      </c>
      <c r="S22" s="30">
        <f t="shared" si="8"/>
        <v>1</v>
      </c>
      <c r="T22" s="30"/>
      <c r="U22" s="30" t="b">
        <f>IFERROR(OR('Upload Data'!$A9 = "", IFERROR(AND(LEN('Upload Data'!$A9 ) = 11, LEFT('Upload Data'!$A9, 4) = "FSC-", MID('Upload Data'!$A9, 5, 1) &gt;= "A", MID('Upload Data'!$A9, 5, 1) &lt;= "Z", V22 &gt; 0, INT(V22) = V22), FALSE)), FALSE)</f>
        <v>1</v>
      </c>
      <c r="V22" s="30">
        <f>IFERROR(VALUE(RIGHT('Upload Data'!$A9, 6)), -1)</f>
        <v>222</v>
      </c>
      <c r="W22" s="30"/>
      <c r="X22" s="30" t="b">
        <f>IFERROR(OR('Upload Data'!$B9 = "", IFERROR(AND(LEN(AA22) &gt;= 2, MATCH(AB22, listCertificateTypes, 0), AC22 &gt; -1, INT(AC22) = AC22), FALSE)), FALSE)</f>
        <v>1</v>
      </c>
      <c r="Y22" s="30">
        <f>IFERROR(FIND("-", 'Upload Data'!$B9, 1), 1000)</f>
        <v>1000</v>
      </c>
      <c r="Z22" s="30">
        <f>IFERROR(FIND("-", 'Upload Data'!$B9, Y22 + 1), 1000)</f>
        <v>1000</v>
      </c>
      <c r="AA22" s="30" t="str">
        <f>IFERROR(LEFT('Upload Data'!$B9, Y22 - 1), "")</f>
        <v/>
      </c>
      <c r="AB22" s="30" t="str">
        <f>IFERROR(MID('Upload Data'!$B9, Y22 + 1, Z22 - Y22 - 1), "")</f>
        <v/>
      </c>
      <c r="AC22" s="30">
        <f>IFERROR(VALUE(RIGHT('Upload Data'!$B9, 6)), -1)</f>
        <v>-1</v>
      </c>
    </row>
    <row r="23" spans="1:29">
      <c r="A23" s="29">
        <f t="shared" si="2"/>
        <v>10</v>
      </c>
      <c r="B23" s="28" t="b">
        <f>NOT(IFERROR('Upload Data'!A10 = "ERROR", TRUE))</f>
        <v>1</v>
      </c>
      <c r="C23" s="28">
        <f t="shared" si="3"/>
        <v>10</v>
      </c>
      <c r="D23" s="30" t="b">
        <f>IF(B23, ('Upload Data'!A10 &amp; 'Upload Data'!B10 &amp; 'Upload Data'!D10 &amp; 'Upload Data'!E10 &amp; 'Upload Data'!F10) &lt;&gt; "", FALSE)</f>
        <v>1</v>
      </c>
      <c r="E23" s="28" t="str">
        <f t="shared" si="4"/>
        <v/>
      </c>
      <c r="F23" s="28">
        <f t="shared" si="5"/>
        <v>10</v>
      </c>
      <c r="G23" s="30" t="b">
        <f t="shared" si="1"/>
        <v>0</v>
      </c>
      <c r="H23" s="30" t="b">
        <f>IFERROR(AND(OR(NOT(D23), 'Upload Data'!$A10 &lt;&gt; "", 'Upload Data'!$B10 &lt;&gt; ""), I23, J23, S23 &lt;= 1), FALSE)</f>
        <v>1</v>
      </c>
      <c r="I23" s="30" t="b">
        <f t="shared" si="6"/>
        <v>1</v>
      </c>
      <c r="J23" s="30" t="b">
        <f t="shared" si="7"/>
        <v>1</v>
      </c>
      <c r="K23" s="31" t="s">
        <v>81</v>
      </c>
      <c r="L23" s="31" t="s">
        <v>81</v>
      </c>
      <c r="M23" s="30" t="b">
        <f>IFERROR(OR(NOT(D23), 'Upload Data'!E10 &lt;&gt; ""), FALSE)</f>
        <v>1</v>
      </c>
      <c r="N23" s="30" t="b">
        <f>IFERROR(OR(AND(NOT(D23), 'Upload Data'!F10 = ""), IFERROR(MATCH('Upload Data'!F10, listTradingRelationship, 0), FALSE)), FALSE)</f>
        <v>0</v>
      </c>
      <c r="O23" s="30"/>
      <c r="P23" s="30"/>
      <c r="Q23" s="30"/>
      <c r="R23" s="30" t="str">
        <f>IFERROR(IF('Upload Data'!$A10 &lt;&gt; "", 'Upload Data'!$A10, 'Upload Data'!$B10) &amp; "-" &amp; 'Upload Data'!$C10, "-")</f>
        <v>FSC-C000222-B2</v>
      </c>
      <c r="S23" s="30">
        <f t="shared" si="8"/>
        <v>1</v>
      </c>
      <c r="T23" s="30"/>
      <c r="U23" s="30" t="b">
        <f>IFERROR(OR('Upload Data'!$A10 = "", IFERROR(AND(LEN('Upload Data'!$A10 ) = 11, LEFT('Upload Data'!$A10, 4) = "FSC-", MID('Upload Data'!$A10, 5, 1) &gt;= "A", MID('Upload Data'!$A10, 5, 1) &lt;= "Z", V23 &gt; 0, INT(V23) = V23), FALSE)), FALSE)</f>
        <v>1</v>
      </c>
      <c r="V23" s="30">
        <f>IFERROR(VALUE(RIGHT('Upload Data'!$A10, 6)), -1)</f>
        <v>222</v>
      </c>
      <c r="W23" s="30"/>
      <c r="X23" s="30" t="b">
        <f>IFERROR(OR('Upload Data'!$B10 = "", IFERROR(AND(LEN(AA23) &gt;= 2, MATCH(AB23, listCertificateTypes, 0), AC23 &gt; -1, INT(AC23) = AC23), FALSE)), FALSE)</f>
        <v>1</v>
      </c>
      <c r="Y23" s="30">
        <f>IFERROR(FIND("-", 'Upload Data'!$B10, 1), 1000)</f>
        <v>1000</v>
      </c>
      <c r="Z23" s="30">
        <f>IFERROR(FIND("-", 'Upload Data'!$B10, Y23 + 1), 1000)</f>
        <v>1000</v>
      </c>
      <c r="AA23" s="30" t="str">
        <f>IFERROR(LEFT('Upload Data'!$B10, Y23 - 1), "")</f>
        <v/>
      </c>
      <c r="AB23" s="30" t="str">
        <f>IFERROR(MID('Upload Data'!$B10, Y23 + 1, Z23 - Y23 - 1), "")</f>
        <v/>
      </c>
      <c r="AC23" s="30">
        <f>IFERROR(VALUE(RIGHT('Upload Data'!$B10, 6)), -1)</f>
        <v>-1</v>
      </c>
    </row>
    <row r="24" spans="1:29">
      <c r="A24" s="29">
        <f t="shared" si="2"/>
        <v>11</v>
      </c>
      <c r="B24" s="28" t="b">
        <f>NOT(IFERROR('Upload Data'!A11 = "ERROR", TRUE))</f>
        <v>1</v>
      </c>
      <c r="C24" s="28">
        <f t="shared" si="3"/>
        <v>11</v>
      </c>
      <c r="D24" s="30" t="b">
        <f>IF(B24, ('Upload Data'!A11 &amp; 'Upload Data'!B11 &amp; 'Upload Data'!D11 &amp; 'Upload Data'!E11 &amp; 'Upload Data'!F11) &lt;&gt; "", FALSE)</f>
        <v>1</v>
      </c>
      <c r="E24" s="28">
        <f t="shared" si="4"/>
        <v>11</v>
      </c>
      <c r="F24" s="28" t="str">
        <f t="shared" si="5"/>
        <v/>
      </c>
      <c r="G24" s="30" t="b">
        <f t="shared" si="1"/>
        <v>1</v>
      </c>
      <c r="H24" s="30" t="b">
        <f>IFERROR(AND(OR(NOT(D24), 'Upload Data'!$A11 &lt;&gt; "", 'Upload Data'!$B11 &lt;&gt; ""), I24, J24, S24 &lt;= 1), FALSE)</f>
        <v>0</v>
      </c>
      <c r="I24" s="30" t="b">
        <f t="shared" si="6"/>
        <v>1</v>
      </c>
      <c r="J24" s="30" t="b">
        <f t="shared" si="7"/>
        <v>1</v>
      </c>
      <c r="K24" s="31" t="s">
        <v>81</v>
      </c>
      <c r="L24" s="31" t="s">
        <v>81</v>
      </c>
      <c r="M24" s="30" t="b">
        <f>IFERROR(OR(NOT(D24), 'Upload Data'!E11 &lt;&gt; ""), FALSE)</f>
        <v>1</v>
      </c>
      <c r="N24" s="30" t="b">
        <f>IFERROR(OR(AND(NOT(D24), 'Upload Data'!F11 = ""), IFERROR(MATCH('Upload Data'!F11, listTradingRelationship, 0), FALSE)), FALSE)</f>
        <v>1</v>
      </c>
      <c r="O24" s="30"/>
      <c r="P24" s="30"/>
      <c r="Q24" s="30"/>
      <c r="R24" s="30" t="str">
        <f>IFERROR(IF('Upload Data'!$A11 &lt;&gt; "", 'Upload Data'!$A11, 'Upload Data'!$B11) &amp; "-" &amp; 'Upload Data'!$C11, "-")</f>
        <v>FSC-C000222-C3</v>
      </c>
      <c r="S24" s="30">
        <f t="shared" si="8"/>
        <v>2</v>
      </c>
      <c r="T24" s="30"/>
      <c r="U24" s="30" t="b">
        <f>IFERROR(OR('Upload Data'!$A11 = "", IFERROR(AND(LEN('Upload Data'!$A11 ) = 11, LEFT('Upload Data'!$A11, 4) = "FSC-", MID('Upload Data'!$A11, 5, 1) &gt;= "A", MID('Upload Data'!$A11, 5, 1) &lt;= "Z", V24 &gt; 0, INT(V24) = V24), FALSE)), FALSE)</f>
        <v>1</v>
      </c>
      <c r="V24" s="30">
        <f>IFERROR(VALUE(RIGHT('Upload Data'!$A11, 6)), -1)</f>
        <v>222</v>
      </c>
      <c r="W24" s="30"/>
      <c r="X24" s="30" t="b">
        <f>IFERROR(OR('Upload Data'!$B11 = "", IFERROR(AND(LEN(AA24) &gt;= 2, MATCH(AB24, listCertificateTypes, 0), AC24 &gt; -1, INT(AC24) = AC24), FALSE)), FALSE)</f>
        <v>1</v>
      </c>
      <c r="Y24" s="30">
        <f>IFERROR(FIND("-", 'Upload Data'!$B11, 1), 1000)</f>
        <v>1000</v>
      </c>
      <c r="Z24" s="30">
        <f>IFERROR(FIND("-", 'Upload Data'!$B11, Y24 + 1), 1000)</f>
        <v>1000</v>
      </c>
      <c r="AA24" s="30" t="str">
        <f>IFERROR(LEFT('Upload Data'!$B11, Y24 - 1), "")</f>
        <v/>
      </c>
      <c r="AB24" s="30" t="str">
        <f>IFERROR(MID('Upload Data'!$B11, Y24 + 1, Z24 - Y24 - 1), "")</f>
        <v/>
      </c>
      <c r="AC24" s="30">
        <f>IFERROR(VALUE(RIGHT('Upload Data'!$B11, 6)), -1)</f>
        <v>-1</v>
      </c>
    </row>
    <row r="25" spans="1:29">
      <c r="A25" s="29">
        <f t="shared" si="2"/>
        <v>12</v>
      </c>
      <c r="B25" s="28" t="b">
        <f>NOT(IFERROR('Upload Data'!A12 = "ERROR", TRUE))</f>
        <v>1</v>
      </c>
      <c r="C25" s="28">
        <f t="shared" si="3"/>
        <v>12</v>
      </c>
      <c r="D25" s="30" t="b">
        <f>IF(B25, ('Upload Data'!A12 &amp; 'Upload Data'!B12 &amp; 'Upload Data'!D12 &amp; 'Upload Data'!E12 &amp; 'Upload Data'!F12) &lt;&gt; "", FALSE)</f>
        <v>1</v>
      </c>
      <c r="E25" s="28">
        <f t="shared" si="4"/>
        <v>12</v>
      </c>
      <c r="F25" s="28" t="str">
        <f t="shared" si="5"/>
        <v/>
      </c>
      <c r="G25" s="30" t="b">
        <f t="shared" si="1"/>
        <v>1</v>
      </c>
      <c r="H25" s="30" t="b">
        <f>IFERROR(AND(OR(NOT(D25), 'Upload Data'!$A12 &lt;&gt; "", 'Upload Data'!$B12 &lt;&gt; ""), I25, J25, S25 &lt;= 1), FALSE)</f>
        <v>0</v>
      </c>
      <c r="I25" s="30" t="b">
        <f t="shared" si="6"/>
        <v>1</v>
      </c>
      <c r="J25" s="30" t="b">
        <f t="shared" si="7"/>
        <v>1</v>
      </c>
      <c r="K25" s="31" t="s">
        <v>81</v>
      </c>
      <c r="L25" s="31" t="s">
        <v>81</v>
      </c>
      <c r="M25" s="30" t="b">
        <f>IFERROR(OR(NOT(D25), 'Upload Data'!E12 &lt;&gt; ""), FALSE)</f>
        <v>1</v>
      </c>
      <c r="N25" s="30" t="b">
        <f>IFERROR(OR(AND(NOT(D25), 'Upload Data'!F12 = ""), IFERROR(MATCH('Upload Data'!F12, listTradingRelationship, 0), FALSE)), FALSE)</f>
        <v>1</v>
      </c>
      <c r="O25" s="30"/>
      <c r="P25" s="30"/>
      <c r="Q25" s="30"/>
      <c r="R25" s="30" t="str">
        <f>IFERROR(IF('Upload Data'!$A12 &lt;&gt; "", 'Upload Data'!$A12, 'Upload Data'!$B12) &amp; "-" &amp; 'Upload Data'!$C12, "-")</f>
        <v>FSC-C000222-C3</v>
      </c>
      <c r="S25" s="30">
        <f t="shared" si="8"/>
        <v>2</v>
      </c>
      <c r="T25" s="30"/>
      <c r="U25" s="30" t="b">
        <f>IFERROR(OR('Upload Data'!$A12 = "", IFERROR(AND(LEN('Upload Data'!$A12 ) = 11, LEFT('Upload Data'!$A12, 4) = "FSC-", MID('Upload Data'!$A12, 5, 1) &gt;= "A", MID('Upload Data'!$A12, 5, 1) &lt;= "Z", V25 &gt; 0, INT(V25) = V25), FALSE)), FALSE)</f>
        <v>1</v>
      </c>
      <c r="V25" s="30">
        <f>IFERROR(VALUE(RIGHT('Upload Data'!$A12, 6)), -1)</f>
        <v>222</v>
      </c>
      <c r="W25" s="30"/>
      <c r="X25" s="30" t="b">
        <f>IFERROR(OR('Upload Data'!$B12 = "", IFERROR(AND(LEN(AA25) &gt;= 2, MATCH(AB25, listCertificateTypes, 0), AC25 &gt; -1, INT(AC25) = AC25), FALSE)), FALSE)</f>
        <v>1</v>
      </c>
      <c r="Y25" s="30">
        <f>IFERROR(FIND("-", 'Upload Data'!$B12, 1), 1000)</f>
        <v>1000</v>
      </c>
      <c r="Z25" s="30">
        <f>IFERROR(FIND("-", 'Upload Data'!$B12, Y25 + 1), 1000)</f>
        <v>1000</v>
      </c>
      <c r="AA25" s="30" t="str">
        <f>IFERROR(LEFT('Upload Data'!$B12, Y25 - 1), "")</f>
        <v/>
      </c>
      <c r="AB25" s="30" t="str">
        <f>IFERROR(MID('Upload Data'!$B12, Y25 + 1, Z25 - Y25 - 1), "")</f>
        <v/>
      </c>
      <c r="AC25" s="30">
        <f>IFERROR(VALUE(RIGHT('Upload Data'!$B12, 6)), -1)</f>
        <v>-1</v>
      </c>
    </row>
    <row r="26" spans="1:29">
      <c r="A26" s="29">
        <f t="shared" si="2"/>
        <v>13</v>
      </c>
      <c r="B26" s="28" t="b">
        <f>NOT(IFERROR('Upload Data'!A13 = "ERROR", TRUE))</f>
        <v>1</v>
      </c>
      <c r="C26" s="28">
        <f t="shared" si="3"/>
        <v>13</v>
      </c>
      <c r="D26" s="30" t="b">
        <f>IF(B26, ('Upload Data'!A13 &amp; 'Upload Data'!B13 &amp; 'Upload Data'!D13 &amp; 'Upload Data'!E13 &amp; 'Upload Data'!F13) &lt;&gt; "", FALSE)</f>
        <v>1</v>
      </c>
      <c r="E26" s="28" t="str">
        <f t="shared" si="4"/>
        <v/>
      </c>
      <c r="F26" s="28">
        <f t="shared" si="5"/>
        <v>13</v>
      </c>
      <c r="G26" s="30" t="b">
        <f t="shared" si="1"/>
        <v>0</v>
      </c>
      <c r="H26" s="30" t="b">
        <f>IFERROR(AND(OR(NOT(D26), 'Upload Data'!$A13 &lt;&gt; "", 'Upload Data'!$B13 &lt;&gt; ""), I26, J26, S26 &lt;= 1), FALSE)</f>
        <v>1</v>
      </c>
      <c r="I26" s="30" t="b">
        <f t="shared" si="6"/>
        <v>1</v>
      </c>
      <c r="J26" s="30" t="b">
        <f t="shared" si="7"/>
        <v>1</v>
      </c>
      <c r="K26" s="31" t="s">
        <v>81</v>
      </c>
      <c r="L26" s="31" t="s">
        <v>81</v>
      </c>
      <c r="M26" s="30" t="b">
        <f>IFERROR(OR(NOT(D26), 'Upload Data'!E13 &lt;&gt; ""), FALSE)</f>
        <v>1</v>
      </c>
      <c r="N26" s="30" t="b">
        <f>IFERROR(OR(AND(NOT(D26), 'Upload Data'!F13 = ""), IFERROR(MATCH('Upload Data'!F13, listTradingRelationship, 0), FALSE)), FALSE)</f>
        <v>0</v>
      </c>
      <c r="O26" s="30"/>
      <c r="P26" s="30"/>
      <c r="Q26" s="30"/>
      <c r="R26" s="30" t="str">
        <f>IFERROR(IF('Upload Data'!$A13 &lt;&gt; "", 'Upload Data'!$A13, 'Upload Data'!$B13) &amp; "-" &amp; 'Upload Data'!$C13, "-")</f>
        <v>CB-FM/COC-123459-</v>
      </c>
      <c r="S26" s="30">
        <f t="shared" si="8"/>
        <v>1</v>
      </c>
      <c r="T26" s="30"/>
      <c r="U26" s="30" t="b">
        <f>IFERROR(OR('Upload Data'!$A13 = "", IFERROR(AND(LEN('Upload Data'!$A13 ) = 11, LEFT('Upload Data'!$A13, 4) = "FSC-", MID('Upload Data'!$A13, 5, 1) &gt;= "A", MID('Upload Data'!$A13, 5, 1) &lt;= "Z", V26 &gt; 0, INT(V26) = V26), FALSE)), FALSE)</f>
        <v>1</v>
      </c>
      <c r="V26" s="30">
        <f>IFERROR(VALUE(RIGHT('Upload Data'!$A13, 6)), -1)</f>
        <v>-1</v>
      </c>
      <c r="W26" s="30"/>
      <c r="X26" s="30" t="b">
        <f>IFERROR(OR('Upload Data'!$B13 = "", IFERROR(AND(LEN(AA26) &gt;= 2, MATCH(AB26, listCertificateTypes, 0), AC26 &gt; -1, INT(AC26) = AC26), FALSE)), FALSE)</f>
        <v>1</v>
      </c>
      <c r="Y26" s="30">
        <f>IFERROR(FIND("-", 'Upload Data'!$B13, 1), 1000)</f>
        <v>3</v>
      </c>
      <c r="Z26" s="30">
        <f>IFERROR(FIND("-", 'Upload Data'!$B13, Y26 + 1), 1000)</f>
        <v>10</v>
      </c>
      <c r="AA26" s="30" t="str">
        <f>IFERROR(LEFT('Upload Data'!$B13, Y26 - 1), "")</f>
        <v>CB</v>
      </c>
      <c r="AB26" s="30" t="str">
        <f>IFERROR(MID('Upload Data'!$B13, Y26 + 1, Z26 - Y26 - 1), "")</f>
        <v>FM/COC</v>
      </c>
      <c r="AC26" s="30">
        <f>IFERROR(VALUE(RIGHT('Upload Data'!$B13, 6)), -1)</f>
        <v>123459</v>
      </c>
    </row>
    <row r="27" spans="1:29">
      <c r="A27" s="29">
        <f t="shared" si="2"/>
        <v>14</v>
      </c>
      <c r="B27" s="28" t="b">
        <f>NOT(IFERROR('Upload Data'!A14 = "ERROR", TRUE))</f>
        <v>1</v>
      </c>
      <c r="C27" s="28">
        <f t="shared" si="3"/>
        <v>14</v>
      </c>
      <c r="D27" s="30" t="b">
        <f>IF(B27, ('Upload Data'!A14 &amp; 'Upload Data'!B14 &amp; 'Upload Data'!D14 &amp; 'Upload Data'!E14 &amp; 'Upload Data'!F14) &lt;&gt; "", FALSE)</f>
        <v>0</v>
      </c>
      <c r="E27" s="28" t="str">
        <f t="shared" si="4"/>
        <v/>
      </c>
      <c r="F27" s="28" t="str">
        <f t="shared" si="5"/>
        <v/>
      </c>
      <c r="G27" s="30" t="b">
        <f t="shared" si="1"/>
        <v>1</v>
      </c>
      <c r="H27" s="30" t="b">
        <f>IFERROR(AND(OR(NOT(D27), 'Upload Data'!$A14 &lt;&gt; "", 'Upload Data'!$B14 &lt;&gt; ""), I27, J27, S27 &lt;= 1), FALSE)</f>
        <v>1</v>
      </c>
      <c r="I27" s="30" t="b">
        <f t="shared" si="6"/>
        <v>1</v>
      </c>
      <c r="J27" s="30" t="b">
        <f t="shared" si="7"/>
        <v>1</v>
      </c>
      <c r="K27" s="31" t="s">
        <v>81</v>
      </c>
      <c r="L27" s="31" t="s">
        <v>81</v>
      </c>
      <c r="M27" s="30" t="b">
        <f>IFERROR(OR(NOT(D27), 'Upload Data'!E14 &lt;&gt; ""), FALSE)</f>
        <v>1</v>
      </c>
      <c r="N27" s="30" t="b">
        <f>IFERROR(OR(AND(NOT(D27), 'Upload Data'!F14 = ""), IFERROR(MATCH('Upload Data'!F14, listTradingRelationship, 0), FALSE)), FALSE)</f>
        <v>1</v>
      </c>
      <c r="O27" s="30"/>
      <c r="P27" s="30"/>
      <c r="Q27" s="30"/>
      <c r="R27" s="30" t="str">
        <f>IFERROR(IF('Upload Data'!$A14 &lt;&gt; "", 'Upload Data'!$A14, 'Upload Data'!$B14) &amp; "-" &amp; 'Upload Data'!$C14, "-")</f>
        <v>-</v>
      </c>
      <c r="S27" s="30">
        <f t="shared" si="8"/>
        <v>0</v>
      </c>
      <c r="T27" s="30"/>
      <c r="U27" s="30" t="b">
        <f>IFERROR(OR('Upload Data'!$A14 = "", IFERROR(AND(LEN('Upload Data'!$A14 ) = 11, LEFT('Upload Data'!$A14, 4) = "FSC-", MID('Upload Data'!$A14, 5, 1) &gt;= "A", MID('Upload Data'!$A14, 5, 1) &lt;= "Z", V27 &gt; 0, INT(V27) = V27), FALSE)), FALSE)</f>
        <v>1</v>
      </c>
      <c r="V27" s="30">
        <f>IFERROR(VALUE(RIGHT('Upload Data'!$A14, 6)), -1)</f>
        <v>-1</v>
      </c>
      <c r="W27" s="30"/>
      <c r="X27" s="30" t="b">
        <f>IFERROR(OR('Upload Data'!$B14 = "", IFERROR(AND(LEN(AA27) &gt;= 2, MATCH(AB27, listCertificateTypes, 0), AC27 &gt; -1, INT(AC27) = AC27), FALSE)), FALSE)</f>
        <v>1</v>
      </c>
      <c r="Y27" s="30">
        <f>IFERROR(FIND("-", 'Upload Data'!$B14, 1), 1000)</f>
        <v>1000</v>
      </c>
      <c r="Z27" s="30">
        <f>IFERROR(FIND("-", 'Upload Data'!$B14, Y27 + 1), 1000)</f>
        <v>1000</v>
      </c>
      <c r="AA27" s="30" t="str">
        <f>IFERROR(LEFT('Upload Data'!$B14, Y27 - 1), "")</f>
        <v/>
      </c>
      <c r="AB27" s="30" t="str">
        <f>IFERROR(MID('Upload Data'!$B14, Y27 + 1, Z27 - Y27 - 1), "")</f>
        <v/>
      </c>
      <c r="AC27" s="30">
        <f>IFERROR(VALUE(RIGHT('Upload Data'!$B14, 6)), -1)</f>
        <v>-1</v>
      </c>
    </row>
    <row r="28" spans="1:29">
      <c r="A28" s="29">
        <f t="shared" si="2"/>
        <v>15</v>
      </c>
      <c r="B28" s="28" t="b">
        <f>NOT(IFERROR('Upload Data'!A15 = "ERROR", TRUE))</f>
        <v>1</v>
      </c>
      <c r="C28" s="28">
        <f t="shared" si="3"/>
        <v>15</v>
      </c>
      <c r="D28" s="30" t="b">
        <f>IF(B28, ('Upload Data'!A15 &amp; 'Upload Data'!B15 &amp; 'Upload Data'!D15 &amp; 'Upload Data'!E15 &amp; 'Upload Data'!F15) &lt;&gt; "", FALSE)</f>
        <v>0</v>
      </c>
      <c r="E28" s="28" t="str">
        <f t="shared" si="4"/>
        <v/>
      </c>
      <c r="F28" s="28" t="str">
        <f t="shared" si="5"/>
        <v/>
      </c>
      <c r="G28" s="30" t="b">
        <f t="shared" si="1"/>
        <v>1</v>
      </c>
      <c r="H28" s="30" t="b">
        <f>IFERROR(AND(OR(NOT(D28), 'Upload Data'!$A15 &lt;&gt; "", 'Upload Data'!$B15 &lt;&gt; ""), I28, J28, S28 &lt;= 1), FALSE)</f>
        <v>1</v>
      </c>
      <c r="I28" s="30" t="b">
        <f t="shared" si="6"/>
        <v>1</v>
      </c>
      <c r="J28" s="30" t="b">
        <f t="shared" si="7"/>
        <v>1</v>
      </c>
      <c r="K28" s="31" t="s">
        <v>81</v>
      </c>
      <c r="L28" s="31" t="s">
        <v>81</v>
      </c>
      <c r="M28" s="30" t="b">
        <f>IFERROR(OR(NOT(D28), 'Upload Data'!E15 &lt;&gt; ""), FALSE)</f>
        <v>1</v>
      </c>
      <c r="N28" s="30" t="b">
        <f>IFERROR(OR(AND(NOT(D28), 'Upload Data'!F15 = ""), IFERROR(MATCH('Upload Data'!F15, listTradingRelationship, 0), FALSE)), FALSE)</f>
        <v>1</v>
      </c>
      <c r="O28" s="30"/>
      <c r="P28" s="30"/>
      <c r="Q28" s="30"/>
      <c r="R28" s="30" t="str">
        <f>IFERROR(IF('Upload Data'!$A15 &lt;&gt; "", 'Upload Data'!$A15, 'Upload Data'!$B15) &amp; "-" &amp; 'Upload Data'!$C15, "-")</f>
        <v>-</v>
      </c>
      <c r="S28" s="30">
        <f t="shared" si="8"/>
        <v>0</v>
      </c>
      <c r="T28" s="30"/>
      <c r="U28" s="30" t="b">
        <f>IFERROR(OR('Upload Data'!$A15 = "", IFERROR(AND(LEN('Upload Data'!$A15 ) = 11, LEFT('Upload Data'!$A15, 4) = "FSC-", MID('Upload Data'!$A15, 5, 1) &gt;= "A", MID('Upload Data'!$A15, 5, 1) &lt;= "Z", V28 &gt; 0, INT(V28) = V28), FALSE)), FALSE)</f>
        <v>1</v>
      </c>
      <c r="V28" s="30">
        <f>IFERROR(VALUE(RIGHT('Upload Data'!$A15, 6)), -1)</f>
        <v>-1</v>
      </c>
      <c r="W28" s="30"/>
      <c r="X28" s="30" t="b">
        <f>IFERROR(OR('Upload Data'!$B15 = "", IFERROR(AND(LEN(AA28) &gt;= 2, MATCH(AB28, listCertificateTypes, 0), AC28 &gt; -1, INT(AC28) = AC28), FALSE)), FALSE)</f>
        <v>1</v>
      </c>
      <c r="Y28" s="30">
        <f>IFERROR(FIND("-", 'Upload Data'!$B15, 1), 1000)</f>
        <v>1000</v>
      </c>
      <c r="Z28" s="30">
        <f>IFERROR(FIND("-", 'Upload Data'!$B15, Y28 + 1), 1000)</f>
        <v>1000</v>
      </c>
      <c r="AA28" s="30" t="str">
        <f>IFERROR(LEFT('Upload Data'!$B15, Y28 - 1), "")</f>
        <v/>
      </c>
      <c r="AB28" s="30" t="str">
        <f>IFERROR(MID('Upload Data'!$B15, Y28 + 1, Z28 - Y28 - 1), "")</f>
        <v/>
      </c>
      <c r="AC28" s="30">
        <f>IFERROR(VALUE(RIGHT('Upload Data'!$B15, 6)), -1)</f>
        <v>-1</v>
      </c>
    </row>
    <row r="29" spans="1:29">
      <c r="A29" s="29">
        <f t="shared" si="2"/>
        <v>16</v>
      </c>
      <c r="B29" s="28" t="b">
        <f>NOT(IFERROR('Upload Data'!A16 = "ERROR", TRUE))</f>
        <v>1</v>
      </c>
      <c r="C29" s="28">
        <f t="shared" si="3"/>
        <v>16</v>
      </c>
      <c r="D29" s="30" t="b">
        <f>IF(B29, ('Upload Data'!A16 &amp; 'Upload Data'!B16 &amp; 'Upload Data'!D16 &amp; 'Upload Data'!E16 &amp; 'Upload Data'!F16) &lt;&gt; "", FALSE)</f>
        <v>0</v>
      </c>
      <c r="E29" s="28" t="str">
        <f t="shared" si="4"/>
        <v/>
      </c>
      <c r="F29" s="28" t="str">
        <f t="shared" si="5"/>
        <v/>
      </c>
      <c r="G29" s="30" t="b">
        <f t="shared" si="1"/>
        <v>1</v>
      </c>
      <c r="H29" s="30" t="b">
        <f>IFERROR(AND(OR(NOT(D29), 'Upload Data'!$A16 &lt;&gt; "", 'Upload Data'!$B16 &lt;&gt; ""), I29, J29, S29 &lt;= 1), FALSE)</f>
        <v>1</v>
      </c>
      <c r="I29" s="30" t="b">
        <f t="shared" si="6"/>
        <v>1</v>
      </c>
      <c r="J29" s="30" t="b">
        <f t="shared" si="7"/>
        <v>1</v>
      </c>
      <c r="K29" s="31" t="s">
        <v>81</v>
      </c>
      <c r="L29" s="31" t="s">
        <v>81</v>
      </c>
      <c r="M29" s="30" t="b">
        <f>IFERROR(OR(NOT(D29), 'Upload Data'!E16 &lt;&gt; ""), FALSE)</f>
        <v>1</v>
      </c>
      <c r="N29" s="30" t="b">
        <f>IFERROR(OR(AND(NOT(D29), 'Upload Data'!F16 = ""), IFERROR(MATCH('Upload Data'!F16, listTradingRelationship, 0), FALSE)), FALSE)</f>
        <v>1</v>
      </c>
      <c r="O29" s="30"/>
      <c r="P29" s="30"/>
      <c r="Q29" s="30"/>
      <c r="R29" s="30" t="str">
        <f>IFERROR(IF('Upload Data'!$A16 &lt;&gt; "", 'Upload Data'!$A16, 'Upload Data'!$B16) &amp; "-" &amp; 'Upload Data'!$C16, "-")</f>
        <v>-</v>
      </c>
      <c r="S29" s="30">
        <f t="shared" si="8"/>
        <v>0</v>
      </c>
      <c r="T29" s="30"/>
      <c r="U29" s="30" t="b">
        <f>IFERROR(OR('Upload Data'!$A16 = "", IFERROR(AND(LEN('Upload Data'!$A16 ) = 11, LEFT('Upload Data'!$A16, 4) = "FSC-", MID('Upload Data'!$A16, 5, 1) &gt;= "A", MID('Upload Data'!$A16, 5, 1) &lt;= "Z", V29 &gt; 0, INT(V29) = V29), FALSE)), FALSE)</f>
        <v>1</v>
      </c>
      <c r="V29" s="30">
        <f>IFERROR(VALUE(RIGHT('Upload Data'!$A16, 6)), -1)</f>
        <v>-1</v>
      </c>
      <c r="W29" s="30"/>
      <c r="X29" s="30" t="b">
        <f>IFERROR(OR('Upload Data'!$B16 = "", IFERROR(AND(LEN(AA29) &gt;= 2, MATCH(AB29, listCertificateTypes, 0), AC29 &gt; -1, INT(AC29) = AC29), FALSE)), FALSE)</f>
        <v>1</v>
      </c>
      <c r="Y29" s="30">
        <f>IFERROR(FIND("-", 'Upload Data'!$B16, 1), 1000)</f>
        <v>1000</v>
      </c>
      <c r="Z29" s="30">
        <f>IFERROR(FIND("-", 'Upload Data'!$B16, Y29 + 1), 1000)</f>
        <v>1000</v>
      </c>
      <c r="AA29" s="30" t="str">
        <f>IFERROR(LEFT('Upload Data'!$B16, Y29 - 1), "")</f>
        <v/>
      </c>
      <c r="AB29" s="30" t="str">
        <f>IFERROR(MID('Upload Data'!$B16, Y29 + 1, Z29 - Y29 - 1), "")</f>
        <v/>
      </c>
      <c r="AC29" s="30">
        <f>IFERROR(VALUE(RIGHT('Upload Data'!$B16, 6)), -1)</f>
        <v>-1</v>
      </c>
    </row>
    <row r="30" spans="1:29">
      <c r="A30" s="29">
        <f t="shared" si="2"/>
        <v>17</v>
      </c>
      <c r="B30" s="28" t="b">
        <f>NOT(IFERROR('Upload Data'!A17 = "ERROR", TRUE))</f>
        <v>1</v>
      </c>
      <c r="C30" s="28">
        <f t="shared" si="3"/>
        <v>17</v>
      </c>
      <c r="D30" s="30" t="b">
        <f>IF(B30, ('Upload Data'!A17 &amp; 'Upload Data'!B17 &amp; 'Upload Data'!D17 &amp; 'Upload Data'!E17 &amp; 'Upload Data'!F17) &lt;&gt; "", FALSE)</f>
        <v>0</v>
      </c>
      <c r="E30" s="28" t="str">
        <f t="shared" si="4"/>
        <v/>
      </c>
      <c r="F30" s="28" t="str">
        <f t="shared" si="5"/>
        <v/>
      </c>
      <c r="G30" s="30" t="b">
        <f t="shared" si="1"/>
        <v>1</v>
      </c>
      <c r="H30" s="30" t="b">
        <f>IFERROR(AND(OR(NOT(D30), 'Upload Data'!$A17 &lt;&gt; "", 'Upload Data'!$B17 &lt;&gt; ""), I30, J30, S30 &lt;= 1), FALSE)</f>
        <v>1</v>
      </c>
      <c r="I30" s="30" t="b">
        <f t="shared" si="6"/>
        <v>1</v>
      </c>
      <c r="J30" s="30" t="b">
        <f t="shared" si="7"/>
        <v>1</v>
      </c>
      <c r="K30" s="31" t="s">
        <v>81</v>
      </c>
      <c r="L30" s="31" t="s">
        <v>81</v>
      </c>
      <c r="M30" s="30" t="b">
        <f>IFERROR(OR(NOT(D30), 'Upload Data'!E17 &lt;&gt; ""), FALSE)</f>
        <v>1</v>
      </c>
      <c r="N30" s="30" t="b">
        <f>IFERROR(OR(AND(NOT(D30), 'Upload Data'!F17 = ""), IFERROR(MATCH('Upload Data'!F17, listTradingRelationship, 0), FALSE)), FALSE)</f>
        <v>1</v>
      </c>
      <c r="O30" s="30"/>
      <c r="P30" s="30"/>
      <c r="Q30" s="30"/>
      <c r="R30" s="30" t="str">
        <f>IFERROR(IF('Upload Data'!$A17 &lt;&gt; "", 'Upload Data'!$A17, 'Upload Data'!$B17) &amp; "-" &amp; 'Upload Data'!$C17, "-")</f>
        <v>-</v>
      </c>
      <c r="S30" s="30">
        <f t="shared" si="8"/>
        <v>0</v>
      </c>
      <c r="T30" s="30"/>
      <c r="U30" s="30" t="b">
        <f>IFERROR(OR('Upload Data'!$A17 = "", IFERROR(AND(LEN('Upload Data'!$A17 ) = 11, LEFT('Upload Data'!$A17, 4) = "FSC-", MID('Upload Data'!$A17, 5, 1) &gt;= "A", MID('Upload Data'!$A17, 5, 1) &lt;= "Z", V30 &gt; 0, INT(V30) = V30), FALSE)), FALSE)</f>
        <v>1</v>
      </c>
      <c r="V30" s="30">
        <f>IFERROR(VALUE(RIGHT('Upload Data'!$A17, 6)), -1)</f>
        <v>-1</v>
      </c>
      <c r="W30" s="30"/>
      <c r="X30" s="30" t="b">
        <f>IFERROR(OR('Upload Data'!$B17 = "", IFERROR(AND(LEN(AA30) &gt;= 2, MATCH(AB30, listCertificateTypes, 0), AC30 &gt; -1, INT(AC30) = AC30), FALSE)), FALSE)</f>
        <v>1</v>
      </c>
      <c r="Y30" s="30">
        <f>IFERROR(FIND("-", 'Upload Data'!$B17, 1), 1000)</f>
        <v>1000</v>
      </c>
      <c r="Z30" s="30">
        <f>IFERROR(FIND("-", 'Upload Data'!$B17, Y30 + 1), 1000)</f>
        <v>1000</v>
      </c>
      <c r="AA30" s="30" t="str">
        <f>IFERROR(LEFT('Upload Data'!$B17, Y30 - 1), "")</f>
        <v/>
      </c>
      <c r="AB30" s="30" t="str">
        <f>IFERROR(MID('Upload Data'!$B17, Y30 + 1, Z30 - Y30 - 1), "")</f>
        <v/>
      </c>
      <c r="AC30" s="30">
        <f>IFERROR(VALUE(RIGHT('Upload Data'!$B17, 6)), -1)</f>
        <v>-1</v>
      </c>
    </row>
    <row r="31" spans="1:29">
      <c r="A31" s="29">
        <f t="shared" si="2"/>
        <v>18</v>
      </c>
      <c r="B31" s="28" t="b">
        <f>NOT(IFERROR('Upload Data'!A18 = "ERROR", TRUE))</f>
        <v>1</v>
      </c>
      <c r="C31" s="28">
        <f t="shared" si="3"/>
        <v>18</v>
      </c>
      <c r="D31" s="30" t="b">
        <f>IF(B31, ('Upload Data'!A18 &amp; 'Upload Data'!B18 &amp; 'Upload Data'!D18 &amp; 'Upload Data'!E18 &amp; 'Upload Data'!F18) &lt;&gt; "", FALSE)</f>
        <v>0</v>
      </c>
      <c r="E31" s="28" t="str">
        <f t="shared" si="4"/>
        <v/>
      </c>
      <c r="F31" s="28" t="str">
        <f t="shared" si="5"/>
        <v/>
      </c>
      <c r="G31" s="30" t="b">
        <f t="shared" si="1"/>
        <v>1</v>
      </c>
      <c r="H31" s="30" t="b">
        <f>IFERROR(AND(OR(NOT(D31), 'Upload Data'!$A18 &lt;&gt; "", 'Upload Data'!$B18 &lt;&gt; ""), I31, J31, S31 &lt;= 1), FALSE)</f>
        <v>1</v>
      </c>
      <c r="I31" s="30" t="b">
        <f t="shared" si="6"/>
        <v>1</v>
      </c>
      <c r="J31" s="30" t="b">
        <f t="shared" si="7"/>
        <v>1</v>
      </c>
      <c r="K31" s="31" t="s">
        <v>81</v>
      </c>
      <c r="L31" s="31" t="s">
        <v>81</v>
      </c>
      <c r="M31" s="30" t="b">
        <f>IFERROR(OR(NOT(D31), 'Upload Data'!E18 &lt;&gt; ""), FALSE)</f>
        <v>1</v>
      </c>
      <c r="N31" s="30" t="b">
        <f>IFERROR(OR(AND(NOT(D31), 'Upload Data'!F18 = ""), IFERROR(MATCH('Upload Data'!F18, listTradingRelationship, 0), FALSE)), FALSE)</f>
        <v>1</v>
      </c>
      <c r="O31" s="30"/>
      <c r="P31" s="30"/>
      <c r="Q31" s="30"/>
      <c r="R31" s="30" t="str">
        <f>IFERROR(IF('Upload Data'!$A18 &lt;&gt; "", 'Upload Data'!$A18, 'Upload Data'!$B18) &amp; "-" &amp; 'Upload Data'!$C18, "-")</f>
        <v>-</v>
      </c>
      <c r="S31" s="30">
        <f t="shared" si="8"/>
        <v>0</v>
      </c>
      <c r="T31" s="30"/>
      <c r="U31" s="30" t="b">
        <f>IFERROR(OR('Upload Data'!$A18 = "", IFERROR(AND(LEN('Upload Data'!$A18 ) = 11, LEFT('Upload Data'!$A18, 4) = "FSC-", MID('Upload Data'!$A18, 5, 1) &gt;= "A", MID('Upload Data'!$A18, 5, 1) &lt;= "Z", V31 &gt; 0, INT(V31) = V31), FALSE)), FALSE)</f>
        <v>1</v>
      </c>
      <c r="V31" s="30">
        <f>IFERROR(VALUE(RIGHT('Upload Data'!$A18, 6)), -1)</f>
        <v>-1</v>
      </c>
      <c r="W31" s="30"/>
      <c r="X31" s="30" t="b">
        <f>IFERROR(OR('Upload Data'!$B18 = "", IFERROR(AND(LEN(AA31) &gt;= 2, MATCH(AB31, listCertificateTypes, 0), AC31 &gt; -1, INT(AC31) = AC31), FALSE)), FALSE)</f>
        <v>1</v>
      </c>
      <c r="Y31" s="30">
        <f>IFERROR(FIND("-", 'Upload Data'!$B18, 1), 1000)</f>
        <v>1000</v>
      </c>
      <c r="Z31" s="30">
        <f>IFERROR(FIND("-", 'Upload Data'!$B18, Y31 + 1), 1000)</f>
        <v>1000</v>
      </c>
      <c r="AA31" s="30" t="str">
        <f>IFERROR(LEFT('Upload Data'!$B18, Y31 - 1), "")</f>
        <v/>
      </c>
      <c r="AB31" s="30" t="str">
        <f>IFERROR(MID('Upload Data'!$B18, Y31 + 1, Z31 - Y31 - 1), "")</f>
        <v/>
      </c>
      <c r="AC31" s="30">
        <f>IFERROR(VALUE(RIGHT('Upload Data'!$B18, 6)), -1)</f>
        <v>-1</v>
      </c>
    </row>
    <row r="32" spans="1:29">
      <c r="A32" s="29">
        <f t="shared" si="2"/>
        <v>19</v>
      </c>
      <c r="B32" s="28" t="b">
        <f>NOT(IFERROR('Upload Data'!A19 = "ERROR", TRUE))</f>
        <v>1</v>
      </c>
      <c r="C32" s="28">
        <f t="shared" si="3"/>
        <v>19</v>
      </c>
      <c r="D32" s="30" t="b">
        <f>IF(B32, ('Upload Data'!A19 &amp; 'Upload Data'!B19 &amp; 'Upload Data'!D19 &amp; 'Upload Data'!E19 &amp; 'Upload Data'!F19) &lt;&gt; "", FALSE)</f>
        <v>0</v>
      </c>
      <c r="E32" s="28" t="str">
        <f t="shared" si="4"/>
        <v/>
      </c>
      <c r="F32" s="28" t="str">
        <f t="shared" si="5"/>
        <v/>
      </c>
      <c r="G32" s="30" t="b">
        <f t="shared" si="1"/>
        <v>1</v>
      </c>
      <c r="H32" s="30" t="b">
        <f>IFERROR(AND(OR(NOT(D32), 'Upload Data'!$A19 &lt;&gt; "", 'Upload Data'!$B19 &lt;&gt; ""), I32, J32, S32 &lt;= 1), FALSE)</f>
        <v>1</v>
      </c>
      <c r="I32" s="30" t="b">
        <f t="shared" si="6"/>
        <v>1</v>
      </c>
      <c r="J32" s="30" t="b">
        <f t="shared" si="7"/>
        <v>1</v>
      </c>
      <c r="K32" s="31" t="s">
        <v>81</v>
      </c>
      <c r="L32" s="31" t="s">
        <v>81</v>
      </c>
      <c r="M32" s="30" t="b">
        <f>IFERROR(OR(NOT(D32), 'Upload Data'!E19 &lt;&gt; ""), FALSE)</f>
        <v>1</v>
      </c>
      <c r="N32" s="30" t="b">
        <f>IFERROR(OR(AND(NOT(D32), 'Upload Data'!F19 = ""), IFERROR(MATCH('Upload Data'!F19, listTradingRelationship, 0), FALSE)), FALSE)</f>
        <v>1</v>
      </c>
      <c r="O32" s="30"/>
      <c r="P32" s="30"/>
      <c r="Q32" s="30"/>
      <c r="R32" s="30" t="str">
        <f>IFERROR(IF('Upload Data'!$A19 &lt;&gt; "", 'Upload Data'!$A19, 'Upload Data'!$B19) &amp; "-" &amp; 'Upload Data'!$C19, "-")</f>
        <v>-</v>
      </c>
      <c r="S32" s="30">
        <f t="shared" si="8"/>
        <v>0</v>
      </c>
      <c r="T32" s="30"/>
      <c r="U32" s="30" t="b">
        <f>IFERROR(OR('Upload Data'!$A19 = "", IFERROR(AND(LEN('Upload Data'!$A19 ) = 11, LEFT('Upload Data'!$A19, 4) = "FSC-", MID('Upload Data'!$A19, 5, 1) &gt;= "A", MID('Upload Data'!$A19, 5, 1) &lt;= "Z", V32 &gt; 0, INT(V32) = V32), FALSE)), FALSE)</f>
        <v>1</v>
      </c>
      <c r="V32" s="30">
        <f>IFERROR(VALUE(RIGHT('Upload Data'!$A19, 6)), -1)</f>
        <v>-1</v>
      </c>
      <c r="W32" s="30"/>
      <c r="X32" s="30" t="b">
        <f>IFERROR(OR('Upload Data'!$B19 = "", IFERROR(AND(LEN(AA32) &gt;= 2, MATCH(AB32, listCertificateTypes, 0), AC32 &gt; -1, INT(AC32) = AC32), FALSE)), FALSE)</f>
        <v>1</v>
      </c>
      <c r="Y32" s="30">
        <f>IFERROR(FIND("-", 'Upload Data'!$B19, 1), 1000)</f>
        <v>1000</v>
      </c>
      <c r="Z32" s="30">
        <f>IFERROR(FIND("-", 'Upload Data'!$B19, Y32 + 1), 1000)</f>
        <v>1000</v>
      </c>
      <c r="AA32" s="30" t="str">
        <f>IFERROR(LEFT('Upload Data'!$B19, Y32 - 1), "")</f>
        <v/>
      </c>
      <c r="AB32" s="30" t="str">
        <f>IFERROR(MID('Upload Data'!$B19, Y32 + 1, Z32 - Y32 - 1), "")</f>
        <v/>
      </c>
      <c r="AC32" s="30">
        <f>IFERROR(VALUE(RIGHT('Upload Data'!$B19, 6)), -1)</f>
        <v>-1</v>
      </c>
    </row>
    <row r="33" spans="1:29">
      <c r="A33" s="29">
        <f t="shared" si="2"/>
        <v>20</v>
      </c>
      <c r="B33" s="28" t="b">
        <f>NOT(IFERROR('Upload Data'!A20 = "ERROR", TRUE))</f>
        <v>1</v>
      </c>
      <c r="C33" s="28">
        <f t="shared" si="3"/>
        <v>20</v>
      </c>
      <c r="D33" s="30" t="b">
        <f>IF(B33, ('Upload Data'!A20 &amp; 'Upload Data'!B20 &amp; 'Upload Data'!D20 &amp; 'Upload Data'!E20 &amp; 'Upload Data'!F20) &lt;&gt; "", FALSE)</f>
        <v>0</v>
      </c>
      <c r="E33" s="28" t="str">
        <f t="shared" si="4"/>
        <v/>
      </c>
      <c r="F33" s="28" t="str">
        <f t="shared" si="5"/>
        <v/>
      </c>
      <c r="G33" s="30" t="b">
        <f t="shared" si="1"/>
        <v>1</v>
      </c>
      <c r="H33" s="30" t="b">
        <f>IFERROR(AND(OR(NOT(D33), 'Upload Data'!$A20 &lt;&gt; "", 'Upload Data'!$B20 &lt;&gt; ""), I33, J33, S33 &lt;= 1), FALSE)</f>
        <v>1</v>
      </c>
      <c r="I33" s="30" t="b">
        <f t="shared" si="6"/>
        <v>1</v>
      </c>
      <c r="J33" s="30" t="b">
        <f t="shared" si="7"/>
        <v>1</v>
      </c>
      <c r="K33" s="31" t="s">
        <v>81</v>
      </c>
      <c r="L33" s="31" t="s">
        <v>81</v>
      </c>
      <c r="M33" s="30" t="b">
        <f>IFERROR(OR(NOT(D33), 'Upload Data'!E20 &lt;&gt; ""), FALSE)</f>
        <v>1</v>
      </c>
      <c r="N33" s="30" t="b">
        <f>IFERROR(OR(AND(NOT(D33), 'Upload Data'!F20 = ""), IFERROR(MATCH('Upload Data'!F20, listTradingRelationship, 0), FALSE)), FALSE)</f>
        <v>1</v>
      </c>
      <c r="O33" s="30"/>
      <c r="P33" s="30"/>
      <c r="Q33" s="30"/>
      <c r="R33" s="30" t="str">
        <f>IFERROR(IF('Upload Data'!$A20 &lt;&gt; "", 'Upload Data'!$A20, 'Upload Data'!$B20) &amp; "-" &amp; 'Upload Data'!$C20, "-")</f>
        <v>-</v>
      </c>
      <c r="S33" s="30">
        <f t="shared" si="8"/>
        <v>0</v>
      </c>
      <c r="T33" s="30"/>
      <c r="U33" s="30" t="b">
        <f>IFERROR(OR('Upload Data'!$A20 = "", IFERROR(AND(LEN('Upload Data'!$A20 ) = 11, LEFT('Upload Data'!$A20, 4) = "FSC-", MID('Upload Data'!$A20, 5, 1) &gt;= "A", MID('Upload Data'!$A20, 5, 1) &lt;= "Z", V33 &gt; 0, INT(V33) = V33), FALSE)), FALSE)</f>
        <v>1</v>
      </c>
      <c r="V33" s="30">
        <f>IFERROR(VALUE(RIGHT('Upload Data'!$A20, 6)), -1)</f>
        <v>-1</v>
      </c>
      <c r="W33" s="30"/>
      <c r="X33" s="30" t="b">
        <f>IFERROR(OR('Upload Data'!$B20 = "", IFERROR(AND(LEN(AA33) &gt;= 2, MATCH(AB33, listCertificateTypes, 0), AC33 &gt; -1, INT(AC33) = AC33), FALSE)), FALSE)</f>
        <v>1</v>
      </c>
      <c r="Y33" s="30">
        <f>IFERROR(FIND("-", 'Upload Data'!$B20, 1), 1000)</f>
        <v>1000</v>
      </c>
      <c r="Z33" s="30">
        <f>IFERROR(FIND("-", 'Upload Data'!$B20, Y33 + 1), 1000)</f>
        <v>1000</v>
      </c>
      <c r="AA33" s="30" t="str">
        <f>IFERROR(LEFT('Upload Data'!$B20, Y33 - 1), "")</f>
        <v/>
      </c>
      <c r="AB33" s="30" t="str">
        <f>IFERROR(MID('Upload Data'!$B20, Y33 + 1, Z33 - Y33 - 1), "")</f>
        <v/>
      </c>
      <c r="AC33" s="30">
        <f>IFERROR(VALUE(RIGHT('Upload Data'!$B20, 6)), -1)</f>
        <v>-1</v>
      </c>
    </row>
    <row r="34" spans="1:29">
      <c r="A34" s="29">
        <f t="shared" si="2"/>
        <v>21</v>
      </c>
      <c r="B34" s="28" t="b">
        <f>NOT(IFERROR('Upload Data'!A21 = "ERROR", TRUE))</f>
        <v>1</v>
      </c>
      <c r="C34" s="28">
        <f t="shared" si="3"/>
        <v>21</v>
      </c>
      <c r="D34" s="30" t="b">
        <f>IF(B34, ('Upload Data'!A21 &amp; 'Upload Data'!B21 &amp; 'Upload Data'!D21 &amp; 'Upload Data'!E21 &amp; 'Upload Data'!F21) &lt;&gt; "", FALSE)</f>
        <v>0</v>
      </c>
      <c r="E34" s="28" t="str">
        <f t="shared" si="4"/>
        <v/>
      </c>
      <c r="F34" s="28" t="str">
        <f t="shared" si="5"/>
        <v/>
      </c>
      <c r="G34" s="30" t="b">
        <f t="shared" si="1"/>
        <v>1</v>
      </c>
      <c r="H34" s="30" t="b">
        <f>IFERROR(AND(OR(NOT(D34), 'Upload Data'!$A21 &lt;&gt; "", 'Upload Data'!$B21 &lt;&gt; ""), I34, J34, S34 &lt;= 1), FALSE)</f>
        <v>1</v>
      </c>
      <c r="I34" s="30" t="b">
        <f t="shared" si="6"/>
        <v>1</v>
      </c>
      <c r="J34" s="30" t="b">
        <f t="shared" si="7"/>
        <v>1</v>
      </c>
      <c r="K34" s="31" t="s">
        <v>81</v>
      </c>
      <c r="L34" s="31" t="s">
        <v>81</v>
      </c>
      <c r="M34" s="30" t="b">
        <f>IFERROR(OR(NOT(D34), 'Upload Data'!E21 &lt;&gt; ""), FALSE)</f>
        <v>1</v>
      </c>
      <c r="N34" s="30" t="b">
        <f>IFERROR(OR(AND(NOT(D34), 'Upload Data'!F21 = ""), IFERROR(MATCH('Upload Data'!F21, listTradingRelationship, 0), FALSE)), FALSE)</f>
        <v>1</v>
      </c>
      <c r="O34" s="30"/>
      <c r="P34" s="30"/>
      <c r="Q34" s="30"/>
      <c r="R34" s="30" t="str">
        <f>IFERROR(IF('Upload Data'!$A21 &lt;&gt; "", 'Upload Data'!$A21, 'Upload Data'!$B21) &amp; "-" &amp; 'Upload Data'!$C21, "-")</f>
        <v>-</v>
      </c>
      <c r="S34" s="30">
        <f t="shared" si="8"/>
        <v>0</v>
      </c>
      <c r="T34" s="30"/>
      <c r="U34" s="30" t="b">
        <f>IFERROR(OR('Upload Data'!$A21 = "", IFERROR(AND(LEN('Upload Data'!$A21 ) = 11, LEFT('Upload Data'!$A21, 4) = "FSC-", MID('Upload Data'!$A21, 5, 1) &gt;= "A", MID('Upload Data'!$A21, 5, 1) &lt;= "Z", V34 &gt; 0, INT(V34) = V34), FALSE)), FALSE)</f>
        <v>1</v>
      </c>
      <c r="V34" s="30">
        <f>IFERROR(VALUE(RIGHT('Upload Data'!$A21, 6)), -1)</f>
        <v>-1</v>
      </c>
      <c r="W34" s="30"/>
      <c r="X34" s="30" t="b">
        <f>IFERROR(OR('Upload Data'!$B21 = "", IFERROR(AND(LEN(AA34) &gt;= 2, MATCH(AB34, listCertificateTypes, 0), AC34 &gt; -1, INT(AC34) = AC34), FALSE)), FALSE)</f>
        <v>1</v>
      </c>
      <c r="Y34" s="30">
        <f>IFERROR(FIND("-", 'Upload Data'!$B21, 1), 1000)</f>
        <v>1000</v>
      </c>
      <c r="Z34" s="30">
        <f>IFERROR(FIND("-", 'Upload Data'!$B21, Y34 + 1), 1000)</f>
        <v>1000</v>
      </c>
      <c r="AA34" s="30" t="str">
        <f>IFERROR(LEFT('Upload Data'!$B21, Y34 - 1), "")</f>
        <v/>
      </c>
      <c r="AB34" s="30" t="str">
        <f>IFERROR(MID('Upload Data'!$B21, Y34 + 1, Z34 - Y34 - 1), "")</f>
        <v/>
      </c>
      <c r="AC34" s="30">
        <f>IFERROR(VALUE(RIGHT('Upload Data'!$B21, 6)), -1)</f>
        <v>-1</v>
      </c>
    </row>
    <row r="35" spans="1:29">
      <c r="A35" s="29">
        <f t="shared" si="2"/>
        <v>22</v>
      </c>
      <c r="B35" s="28" t="b">
        <f>NOT(IFERROR('Upload Data'!A22 = "ERROR", TRUE))</f>
        <v>1</v>
      </c>
      <c r="C35" s="28">
        <f t="shared" si="3"/>
        <v>22</v>
      </c>
      <c r="D35" s="30" t="b">
        <f>IF(B35, ('Upload Data'!A22 &amp; 'Upload Data'!B22 &amp; 'Upload Data'!D22 &amp; 'Upload Data'!E22 &amp; 'Upload Data'!F22) &lt;&gt; "", FALSE)</f>
        <v>0</v>
      </c>
      <c r="E35" s="28" t="str">
        <f t="shared" si="4"/>
        <v/>
      </c>
      <c r="F35" s="28" t="str">
        <f t="shared" si="5"/>
        <v/>
      </c>
      <c r="G35" s="30" t="b">
        <f t="shared" si="1"/>
        <v>1</v>
      </c>
      <c r="H35" s="30" t="b">
        <f>IFERROR(AND(OR(NOT(D35), 'Upload Data'!$A22 &lt;&gt; "", 'Upload Data'!$B22 &lt;&gt; ""), I35, J35, S35 &lt;= 1), FALSE)</f>
        <v>1</v>
      </c>
      <c r="I35" s="30" t="b">
        <f t="shared" si="6"/>
        <v>1</v>
      </c>
      <c r="J35" s="30" t="b">
        <f t="shared" si="7"/>
        <v>1</v>
      </c>
      <c r="K35" s="31" t="s">
        <v>81</v>
      </c>
      <c r="L35" s="31" t="s">
        <v>81</v>
      </c>
      <c r="M35" s="30" t="b">
        <f>IFERROR(OR(NOT(D35), 'Upload Data'!E22 &lt;&gt; ""), FALSE)</f>
        <v>1</v>
      </c>
      <c r="N35" s="30" t="b">
        <f>IFERROR(OR(AND(NOT(D35), 'Upload Data'!F22 = ""), IFERROR(MATCH('Upload Data'!F22, listTradingRelationship, 0), FALSE)), FALSE)</f>
        <v>1</v>
      </c>
      <c r="O35" s="30"/>
      <c r="P35" s="30"/>
      <c r="Q35" s="30"/>
      <c r="R35" s="30" t="str">
        <f>IFERROR(IF('Upload Data'!$A22 &lt;&gt; "", 'Upload Data'!$A22, 'Upload Data'!$B22) &amp; "-" &amp; 'Upload Data'!$C22, "-")</f>
        <v>-</v>
      </c>
      <c r="S35" s="30">
        <f t="shared" si="8"/>
        <v>0</v>
      </c>
      <c r="T35" s="30"/>
      <c r="U35" s="30" t="b">
        <f>IFERROR(OR('Upload Data'!$A22 = "", IFERROR(AND(LEN('Upload Data'!$A22 ) = 11, LEFT('Upload Data'!$A22, 4) = "FSC-", MID('Upload Data'!$A22, 5, 1) &gt;= "A", MID('Upload Data'!$A22, 5, 1) &lt;= "Z", V35 &gt; 0, INT(V35) = V35), FALSE)), FALSE)</f>
        <v>1</v>
      </c>
      <c r="V35" s="30">
        <f>IFERROR(VALUE(RIGHT('Upload Data'!$A22, 6)), -1)</f>
        <v>-1</v>
      </c>
      <c r="W35" s="30"/>
      <c r="X35" s="30" t="b">
        <f>IFERROR(OR('Upload Data'!$B22 = "", IFERROR(AND(LEN(AA35) &gt;= 2, MATCH(AB35, listCertificateTypes, 0), AC35 &gt; -1, INT(AC35) = AC35), FALSE)), FALSE)</f>
        <v>1</v>
      </c>
      <c r="Y35" s="30">
        <f>IFERROR(FIND("-", 'Upload Data'!$B22, 1), 1000)</f>
        <v>1000</v>
      </c>
      <c r="Z35" s="30">
        <f>IFERROR(FIND("-", 'Upload Data'!$B22, Y35 + 1), 1000)</f>
        <v>1000</v>
      </c>
      <c r="AA35" s="30" t="str">
        <f>IFERROR(LEFT('Upload Data'!$B22, Y35 - 1), "")</f>
        <v/>
      </c>
      <c r="AB35" s="30" t="str">
        <f>IFERROR(MID('Upload Data'!$B22, Y35 + 1, Z35 - Y35 - 1), "")</f>
        <v/>
      </c>
      <c r="AC35" s="30">
        <f>IFERROR(VALUE(RIGHT('Upload Data'!$B22, 6)), -1)</f>
        <v>-1</v>
      </c>
    </row>
    <row r="36" spans="1:29">
      <c r="A36" s="29">
        <f t="shared" si="2"/>
        <v>23</v>
      </c>
      <c r="B36" s="28" t="b">
        <f>NOT(IFERROR('Upload Data'!A23 = "ERROR", TRUE))</f>
        <v>1</v>
      </c>
      <c r="C36" s="28">
        <f t="shared" si="3"/>
        <v>23</v>
      </c>
      <c r="D36" s="30" t="b">
        <f>IF(B36, ('Upload Data'!A23 &amp; 'Upload Data'!B23 &amp; 'Upload Data'!D23 &amp; 'Upload Data'!E23 &amp; 'Upload Data'!F23) &lt;&gt; "", FALSE)</f>
        <v>0</v>
      </c>
      <c r="E36" s="28" t="str">
        <f t="shared" si="4"/>
        <v/>
      </c>
      <c r="F36" s="28" t="str">
        <f t="shared" si="5"/>
        <v/>
      </c>
      <c r="G36" s="30" t="b">
        <f t="shared" si="1"/>
        <v>1</v>
      </c>
      <c r="H36" s="30" t="b">
        <f>IFERROR(AND(OR(NOT(D36), 'Upload Data'!$A23 &lt;&gt; "", 'Upload Data'!$B23 &lt;&gt; ""), I36, J36, S36 &lt;= 1), FALSE)</f>
        <v>1</v>
      </c>
      <c r="I36" s="30" t="b">
        <f t="shared" si="6"/>
        <v>1</v>
      </c>
      <c r="J36" s="30" t="b">
        <f t="shared" si="7"/>
        <v>1</v>
      </c>
      <c r="K36" s="31" t="s">
        <v>81</v>
      </c>
      <c r="L36" s="31" t="s">
        <v>81</v>
      </c>
      <c r="M36" s="30" t="b">
        <f>IFERROR(OR(NOT(D36), 'Upload Data'!E23 &lt;&gt; ""), FALSE)</f>
        <v>1</v>
      </c>
      <c r="N36" s="30" t="b">
        <f>IFERROR(OR(AND(NOT(D36), 'Upload Data'!F23 = ""), IFERROR(MATCH('Upload Data'!F23, listTradingRelationship, 0), FALSE)), FALSE)</f>
        <v>1</v>
      </c>
      <c r="O36" s="30"/>
      <c r="P36" s="30"/>
      <c r="Q36" s="30"/>
      <c r="R36" s="30" t="str">
        <f>IFERROR(IF('Upload Data'!$A23 &lt;&gt; "", 'Upload Data'!$A23, 'Upload Data'!$B23) &amp; "-" &amp; 'Upload Data'!$C23, "-")</f>
        <v>-</v>
      </c>
      <c r="S36" s="30">
        <f t="shared" si="8"/>
        <v>0</v>
      </c>
      <c r="T36" s="30"/>
      <c r="U36" s="30" t="b">
        <f>IFERROR(OR('Upload Data'!$A23 = "", IFERROR(AND(LEN('Upload Data'!$A23 ) = 11, LEFT('Upload Data'!$A23, 4) = "FSC-", MID('Upload Data'!$A23, 5, 1) &gt;= "A", MID('Upload Data'!$A23, 5, 1) &lt;= "Z", V36 &gt; 0, INT(V36) = V36), FALSE)), FALSE)</f>
        <v>1</v>
      </c>
      <c r="V36" s="30">
        <f>IFERROR(VALUE(RIGHT('Upload Data'!$A23, 6)), -1)</f>
        <v>-1</v>
      </c>
      <c r="W36" s="30"/>
      <c r="X36" s="30" t="b">
        <f>IFERROR(OR('Upload Data'!$B23 = "", IFERROR(AND(LEN(AA36) &gt;= 2, MATCH(AB36, listCertificateTypes, 0), AC36 &gt; -1, INT(AC36) = AC36), FALSE)), FALSE)</f>
        <v>1</v>
      </c>
      <c r="Y36" s="30">
        <f>IFERROR(FIND("-", 'Upload Data'!$B23, 1), 1000)</f>
        <v>1000</v>
      </c>
      <c r="Z36" s="30">
        <f>IFERROR(FIND("-", 'Upload Data'!$B23, Y36 + 1), 1000)</f>
        <v>1000</v>
      </c>
      <c r="AA36" s="30" t="str">
        <f>IFERROR(LEFT('Upload Data'!$B23, Y36 - 1), "")</f>
        <v/>
      </c>
      <c r="AB36" s="30" t="str">
        <f>IFERROR(MID('Upload Data'!$B23, Y36 + 1, Z36 - Y36 - 1), "")</f>
        <v/>
      </c>
      <c r="AC36" s="30">
        <f>IFERROR(VALUE(RIGHT('Upload Data'!$B23, 6)), -1)</f>
        <v>-1</v>
      </c>
    </row>
    <row r="37" spans="1:29">
      <c r="A37" s="29">
        <f t="shared" si="2"/>
        <v>24</v>
      </c>
      <c r="B37" s="28" t="b">
        <f>NOT(IFERROR('Upload Data'!A24 = "ERROR", TRUE))</f>
        <v>1</v>
      </c>
      <c r="C37" s="28">
        <f t="shared" si="3"/>
        <v>24</v>
      </c>
      <c r="D37" s="30" t="b">
        <f>IF(B37, ('Upload Data'!A24 &amp; 'Upload Data'!B24 &amp; 'Upload Data'!D24 &amp; 'Upload Data'!E24 &amp; 'Upload Data'!F24) &lt;&gt; "", FALSE)</f>
        <v>0</v>
      </c>
      <c r="E37" s="28" t="str">
        <f t="shared" si="4"/>
        <v/>
      </c>
      <c r="F37" s="28" t="str">
        <f t="shared" si="5"/>
        <v/>
      </c>
      <c r="G37" s="30" t="b">
        <f t="shared" si="1"/>
        <v>1</v>
      </c>
      <c r="H37" s="30" t="b">
        <f>IFERROR(AND(OR(NOT(D37), 'Upload Data'!$A24 &lt;&gt; "", 'Upload Data'!$B24 &lt;&gt; ""), I37, J37, S37 &lt;= 1), FALSE)</f>
        <v>1</v>
      </c>
      <c r="I37" s="30" t="b">
        <f t="shared" si="6"/>
        <v>1</v>
      </c>
      <c r="J37" s="30" t="b">
        <f t="shared" si="7"/>
        <v>1</v>
      </c>
      <c r="K37" s="31" t="s">
        <v>81</v>
      </c>
      <c r="L37" s="31" t="s">
        <v>81</v>
      </c>
      <c r="M37" s="30" t="b">
        <f>IFERROR(OR(NOT(D37), 'Upload Data'!E24 &lt;&gt; ""), FALSE)</f>
        <v>1</v>
      </c>
      <c r="N37" s="30" t="b">
        <f>IFERROR(OR(AND(NOT(D37), 'Upload Data'!F24 = ""), IFERROR(MATCH('Upload Data'!F24, listTradingRelationship, 0), FALSE)), FALSE)</f>
        <v>1</v>
      </c>
      <c r="O37" s="30"/>
      <c r="P37" s="30"/>
      <c r="Q37" s="30"/>
      <c r="R37" s="30" t="str">
        <f>IFERROR(IF('Upload Data'!$A24 &lt;&gt; "", 'Upload Data'!$A24, 'Upload Data'!$B24) &amp; "-" &amp; 'Upload Data'!$C24, "-")</f>
        <v>-</v>
      </c>
      <c r="S37" s="30">
        <f t="shared" si="8"/>
        <v>0</v>
      </c>
      <c r="T37" s="30"/>
      <c r="U37" s="30" t="b">
        <f>IFERROR(OR('Upload Data'!$A24 = "", IFERROR(AND(LEN('Upload Data'!$A24 ) = 11, LEFT('Upload Data'!$A24, 4) = "FSC-", MID('Upload Data'!$A24, 5, 1) &gt;= "A", MID('Upload Data'!$A24, 5, 1) &lt;= "Z", V37 &gt; 0, INT(V37) = V37), FALSE)), FALSE)</f>
        <v>1</v>
      </c>
      <c r="V37" s="30">
        <f>IFERROR(VALUE(RIGHT('Upload Data'!$A24, 6)), -1)</f>
        <v>-1</v>
      </c>
      <c r="W37" s="30"/>
      <c r="X37" s="30" t="b">
        <f>IFERROR(OR('Upload Data'!$B24 = "", IFERROR(AND(LEN(AA37) &gt;= 2, MATCH(AB37, listCertificateTypes, 0), AC37 &gt; -1, INT(AC37) = AC37), FALSE)), FALSE)</f>
        <v>1</v>
      </c>
      <c r="Y37" s="30">
        <f>IFERROR(FIND("-", 'Upload Data'!$B24, 1), 1000)</f>
        <v>1000</v>
      </c>
      <c r="Z37" s="30">
        <f>IFERROR(FIND("-", 'Upload Data'!$B24, Y37 + 1), 1000)</f>
        <v>1000</v>
      </c>
      <c r="AA37" s="30" t="str">
        <f>IFERROR(LEFT('Upload Data'!$B24, Y37 - 1), "")</f>
        <v/>
      </c>
      <c r="AB37" s="30" t="str">
        <f>IFERROR(MID('Upload Data'!$B24, Y37 + 1, Z37 - Y37 - 1), "")</f>
        <v/>
      </c>
      <c r="AC37" s="30">
        <f>IFERROR(VALUE(RIGHT('Upload Data'!$B24, 6)), -1)</f>
        <v>-1</v>
      </c>
    </row>
    <row r="38" spans="1:29">
      <c r="A38" s="29">
        <f t="shared" si="2"/>
        <v>25</v>
      </c>
      <c r="B38" s="28" t="b">
        <f>NOT(IFERROR('Upload Data'!A25 = "ERROR", TRUE))</f>
        <v>1</v>
      </c>
      <c r="C38" s="28">
        <f t="shared" si="3"/>
        <v>25</v>
      </c>
      <c r="D38" s="30" t="b">
        <f>IF(B38, ('Upload Data'!A25 &amp; 'Upload Data'!B25 &amp; 'Upload Data'!D25 &amp; 'Upload Data'!E25 &amp; 'Upload Data'!F25) &lt;&gt; "", FALSE)</f>
        <v>0</v>
      </c>
      <c r="E38" s="28" t="str">
        <f t="shared" si="4"/>
        <v/>
      </c>
      <c r="F38" s="28" t="str">
        <f t="shared" si="5"/>
        <v/>
      </c>
      <c r="G38" s="30" t="b">
        <f t="shared" si="1"/>
        <v>1</v>
      </c>
      <c r="H38" s="30" t="b">
        <f>IFERROR(AND(OR(NOT(D38), 'Upload Data'!$A25 &lt;&gt; "", 'Upload Data'!$B25 &lt;&gt; ""), I38, J38, S38 &lt;= 1), FALSE)</f>
        <v>1</v>
      </c>
      <c r="I38" s="30" t="b">
        <f t="shared" si="6"/>
        <v>1</v>
      </c>
      <c r="J38" s="30" t="b">
        <f t="shared" si="7"/>
        <v>1</v>
      </c>
      <c r="K38" s="31" t="s">
        <v>81</v>
      </c>
      <c r="L38" s="31" t="s">
        <v>81</v>
      </c>
      <c r="M38" s="30" t="b">
        <f>IFERROR(OR(NOT(D38), 'Upload Data'!E25 &lt;&gt; ""), FALSE)</f>
        <v>1</v>
      </c>
      <c r="N38" s="30" t="b">
        <f>IFERROR(OR(AND(NOT(D38), 'Upload Data'!F25 = ""), IFERROR(MATCH('Upload Data'!F25, listTradingRelationship, 0), FALSE)), FALSE)</f>
        <v>1</v>
      </c>
      <c r="O38" s="30"/>
      <c r="P38" s="30"/>
      <c r="Q38" s="30"/>
      <c r="R38" s="30" t="str">
        <f>IFERROR(IF('Upload Data'!$A25 &lt;&gt; "", 'Upload Data'!$A25, 'Upload Data'!$B25) &amp; "-" &amp; 'Upload Data'!$C25, "-")</f>
        <v>-</v>
      </c>
      <c r="S38" s="30">
        <f t="shared" si="8"/>
        <v>0</v>
      </c>
      <c r="T38" s="30"/>
      <c r="U38" s="30" t="b">
        <f>IFERROR(OR('Upload Data'!$A25 = "", IFERROR(AND(LEN('Upload Data'!$A25 ) = 11, LEFT('Upload Data'!$A25, 4) = "FSC-", MID('Upload Data'!$A25, 5, 1) &gt;= "A", MID('Upload Data'!$A25, 5, 1) &lt;= "Z", V38 &gt; 0, INT(V38) = V38), FALSE)), FALSE)</f>
        <v>1</v>
      </c>
      <c r="V38" s="30">
        <f>IFERROR(VALUE(RIGHT('Upload Data'!$A25, 6)), -1)</f>
        <v>-1</v>
      </c>
      <c r="W38" s="30"/>
      <c r="X38" s="30" t="b">
        <f>IFERROR(OR('Upload Data'!$B25 = "", IFERROR(AND(LEN(AA38) &gt;= 2, MATCH(AB38, listCertificateTypes, 0), AC38 &gt; -1, INT(AC38) = AC38), FALSE)), FALSE)</f>
        <v>1</v>
      </c>
      <c r="Y38" s="30">
        <f>IFERROR(FIND("-", 'Upload Data'!$B25, 1), 1000)</f>
        <v>1000</v>
      </c>
      <c r="Z38" s="30">
        <f>IFERROR(FIND("-", 'Upload Data'!$B25, Y38 + 1), 1000)</f>
        <v>1000</v>
      </c>
      <c r="AA38" s="30" t="str">
        <f>IFERROR(LEFT('Upload Data'!$B25, Y38 - 1), "")</f>
        <v/>
      </c>
      <c r="AB38" s="30" t="str">
        <f>IFERROR(MID('Upload Data'!$B25, Y38 + 1, Z38 - Y38 - 1), "")</f>
        <v/>
      </c>
      <c r="AC38" s="30">
        <f>IFERROR(VALUE(RIGHT('Upload Data'!$B25, 6)), -1)</f>
        <v>-1</v>
      </c>
    </row>
    <row r="39" spans="1:29">
      <c r="A39" s="29">
        <f t="shared" si="2"/>
        <v>26</v>
      </c>
      <c r="B39" s="28" t="b">
        <f>NOT(IFERROR('Upload Data'!A26 = "ERROR", TRUE))</f>
        <v>1</v>
      </c>
      <c r="C39" s="28">
        <f t="shared" si="3"/>
        <v>26</v>
      </c>
      <c r="D39" s="30" t="b">
        <f>IF(B39, ('Upload Data'!A26 &amp; 'Upload Data'!B26 &amp; 'Upload Data'!D26 &amp; 'Upload Data'!E26 &amp; 'Upload Data'!F26) &lt;&gt; "", FALSE)</f>
        <v>0</v>
      </c>
      <c r="E39" s="28" t="str">
        <f t="shared" ref="E39:E102" si="9">IF(AND(D39, G39), A39, "")</f>
        <v/>
      </c>
      <c r="F39" s="28" t="str">
        <f t="shared" ref="F39:F102" si="10">IF(AND(D39, NOT(G39)), A39, "")</f>
        <v/>
      </c>
      <c r="G39" s="30" t="b">
        <f t="shared" si="1"/>
        <v>1</v>
      </c>
      <c r="H39" s="30" t="b">
        <f>IFERROR(AND(OR(NOT(D39), 'Upload Data'!$A26 &lt;&gt; "", 'Upload Data'!$B26 &lt;&gt; ""), I39, J39, S39 &lt;= 1), FALSE)</f>
        <v>1</v>
      </c>
      <c r="I39" s="30" t="b">
        <f t="shared" si="6"/>
        <v>1</v>
      </c>
      <c r="J39" s="30" t="b">
        <f t="shared" si="7"/>
        <v>1</v>
      </c>
      <c r="K39" s="31" t="s">
        <v>81</v>
      </c>
      <c r="L39" s="31" t="s">
        <v>81</v>
      </c>
      <c r="M39" s="30" t="b">
        <f>IFERROR(OR(NOT(D39), 'Upload Data'!E26 &lt;&gt; ""), FALSE)</f>
        <v>1</v>
      </c>
      <c r="N39" s="30" t="b">
        <f>IFERROR(OR(AND(NOT(D39), 'Upload Data'!F26 = ""), IFERROR(MATCH('Upload Data'!F26, listTradingRelationship, 0), FALSE)), FALSE)</f>
        <v>1</v>
      </c>
      <c r="O39" s="30"/>
      <c r="P39" s="30"/>
      <c r="Q39" s="30"/>
      <c r="R39" s="30" t="str">
        <f>IFERROR(IF('Upload Data'!$A26 &lt;&gt; "", 'Upload Data'!$A26, 'Upload Data'!$B26) &amp; "-" &amp; 'Upload Data'!$C26, "-")</f>
        <v>-</v>
      </c>
      <c r="S39" s="30">
        <f t="shared" si="8"/>
        <v>0</v>
      </c>
      <c r="T39" s="30"/>
      <c r="U39" s="30" t="b">
        <f>IFERROR(OR('Upload Data'!$A26 = "", IFERROR(AND(LEN('Upload Data'!$A26 ) = 11, LEFT('Upload Data'!$A26, 4) = "FSC-", MID('Upload Data'!$A26, 5, 1) &gt;= "A", MID('Upload Data'!$A26, 5, 1) &lt;= "Z", V39 &gt; 0, INT(V39) = V39), FALSE)), FALSE)</f>
        <v>1</v>
      </c>
      <c r="V39" s="30">
        <f>IFERROR(VALUE(RIGHT('Upload Data'!$A26, 6)), -1)</f>
        <v>-1</v>
      </c>
      <c r="W39" s="30"/>
      <c r="X39" s="30" t="b">
        <f>IFERROR(OR('Upload Data'!$B26 = "", IFERROR(AND(LEN(AA39) &gt;= 2, MATCH(AB39, listCertificateTypes, 0), AC39 &gt; -1, INT(AC39) = AC39), FALSE)), FALSE)</f>
        <v>1</v>
      </c>
      <c r="Y39" s="30">
        <f>IFERROR(FIND("-", 'Upload Data'!$B26, 1), 1000)</f>
        <v>1000</v>
      </c>
      <c r="Z39" s="30">
        <f>IFERROR(FIND("-", 'Upload Data'!$B26, Y39 + 1), 1000)</f>
        <v>1000</v>
      </c>
      <c r="AA39" s="30" t="str">
        <f>IFERROR(LEFT('Upload Data'!$B26, Y39 - 1), "")</f>
        <v/>
      </c>
      <c r="AB39" s="30" t="str">
        <f>IFERROR(MID('Upload Data'!$B26, Y39 + 1, Z39 - Y39 - 1), "")</f>
        <v/>
      </c>
      <c r="AC39" s="30">
        <f>IFERROR(VALUE(RIGHT('Upload Data'!$B26, 6)), -1)</f>
        <v>-1</v>
      </c>
    </row>
    <row r="40" spans="1:29">
      <c r="A40" s="29">
        <f t="shared" si="2"/>
        <v>27</v>
      </c>
      <c r="B40" s="28" t="b">
        <f>NOT(IFERROR('Upload Data'!A27 = "ERROR", TRUE))</f>
        <v>1</v>
      </c>
      <c r="C40" s="28">
        <f t="shared" si="3"/>
        <v>27</v>
      </c>
      <c r="D40" s="30" t="b">
        <f>IF(B40, ('Upload Data'!A27 &amp; 'Upload Data'!B27 &amp; 'Upload Data'!D27 &amp; 'Upload Data'!E27 &amp; 'Upload Data'!F27) &lt;&gt; "", FALSE)</f>
        <v>0</v>
      </c>
      <c r="E40" s="28" t="str">
        <f t="shared" si="9"/>
        <v/>
      </c>
      <c r="F40" s="28" t="str">
        <f t="shared" si="10"/>
        <v/>
      </c>
      <c r="G40" s="30" t="b">
        <f t="shared" si="1"/>
        <v>1</v>
      </c>
      <c r="H40" s="30" t="b">
        <f>IFERROR(AND(OR(NOT(D40), 'Upload Data'!$A27 &lt;&gt; "", 'Upload Data'!$B27 &lt;&gt; ""), I40, J40, S40 &lt;= 1), FALSE)</f>
        <v>1</v>
      </c>
      <c r="I40" s="30" t="b">
        <f t="shared" si="6"/>
        <v>1</v>
      </c>
      <c r="J40" s="30" t="b">
        <f t="shared" si="7"/>
        <v>1</v>
      </c>
      <c r="K40" s="31" t="s">
        <v>81</v>
      </c>
      <c r="L40" s="31" t="s">
        <v>81</v>
      </c>
      <c r="M40" s="30" t="b">
        <f>IFERROR(OR(NOT(D40), 'Upload Data'!E27 &lt;&gt; ""), FALSE)</f>
        <v>1</v>
      </c>
      <c r="N40" s="30" t="b">
        <f>IFERROR(OR(AND(NOT(D40), 'Upload Data'!F27 = ""), IFERROR(MATCH('Upload Data'!F27, listTradingRelationship, 0), FALSE)), FALSE)</f>
        <v>1</v>
      </c>
      <c r="O40" s="30"/>
      <c r="P40" s="30"/>
      <c r="Q40" s="30"/>
      <c r="R40" s="30" t="str">
        <f>IFERROR(IF('Upload Data'!$A27 &lt;&gt; "", 'Upload Data'!$A27, 'Upload Data'!$B27) &amp; "-" &amp; 'Upload Data'!$C27, "-")</f>
        <v>-</v>
      </c>
      <c r="S40" s="30">
        <f t="shared" si="8"/>
        <v>0</v>
      </c>
      <c r="T40" s="30"/>
      <c r="U40" s="30" t="b">
        <f>IFERROR(OR('Upload Data'!$A27 = "", IFERROR(AND(LEN('Upload Data'!$A27 ) = 11, LEFT('Upload Data'!$A27, 4) = "FSC-", MID('Upload Data'!$A27, 5, 1) &gt;= "A", MID('Upload Data'!$A27, 5, 1) &lt;= "Z", V40 &gt; 0, INT(V40) = V40), FALSE)), FALSE)</f>
        <v>1</v>
      </c>
      <c r="V40" s="30">
        <f>IFERROR(VALUE(RIGHT('Upload Data'!$A27, 6)), -1)</f>
        <v>-1</v>
      </c>
      <c r="W40" s="30"/>
      <c r="X40" s="30" t="b">
        <f>IFERROR(OR('Upload Data'!$B27 = "", IFERROR(AND(LEN(AA40) &gt;= 2, MATCH(AB40, listCertificateTypes, 0), AC40 &gt; -1, INT(AC40) = AC40), FALSE)), FALSE)</f>
        <v>1</v>
      </c>
      <c r="Y40" s="30">
        <f>IFERROR(FIND("-", 'Upload Data'!$B27, 1), 1000)</f>
        <v>1000</v>
      </c>
      <c r="Z40" s="30">
        <f>IFERROR(FIND("-", 'Upload Data'!$B27, Y40 + 1), 1000)</f>
        <v>1000</v>
      </c>
      <c r="AA40" s="30" t="str">
        <f>IFERROR(LEFT('Upload Data'!$B27, Y40 - 1), "")</f>
        <v/>
      </c>
      <c r="AB40" s="30" t="str">
        <f>IFERROR(MID('Upload Data'!$B27, Y40 + 1, Z40 - Y40 - 1), "")</f>
        <v/>
      </c>
      <c r="AC40" s="30">
        <f>IFERROR(VALUE(RIGHT('Upload Data'!$B27, 6)), -1)</f>
        <v>-1</v>
      </c>
    </row>
    <row r="41" spans="1:29">
      <c r="A41" s="29">
        <f t="shared" si="2"/>
        <v>28</v>
      </c>
      <c r="B41" s="28" t="b">
        <f>NOT(IFERROR('Upload Data'!A28 = "ERROR", TRUE))</f>
        <v>1</v>
      </c>
      <c r="C41" s="28">
        <f t="shared" si="3"/>
        <v>28</v>
      </c>
      <c r="D41" s="30" t="b">
        <f>IF(B41, ('Upload Data'!A28 &amp; 'Upload Data'!B28 &amp; 'Upload Data'!D28 &amp; 'Upload Data'!E28 &amp; 'Upload Data'!F28) &lt;&gt; "", FALSE)</f>
        <v>0</v>
      </c>
      <c r="E41" s="28" t="str">
        <f t="shared" si="9"/>
        <v/>
      </c>
      <c r="F41" s="28" t="str">
        <f t="shared" si="10"/>
        <v/>
      </c>
      <c r="G41" s="30" t="b">
        <f t="shared" si="1"/>
        <v>1</v>
      </c>
      <c r="H41" s="30" t="b">
        <f>IFERROR(AND(OR(NOT(D41), 'Upload Data'!$A28 &lt;&gt; "", 'Upload Data'!$B28 &lt;&gt; ""), I41, J41, S41 &lt;= 1), FALSE)</f>
        <v>1</v>
      </c>
      <c r="I41" s="30" t="b">
        <f t="shared" si="6"/>
        <v>1</v>
      </c>
      <c r="J41" s="30" t="b">
        <f t="shared" si="7"/>
        <v>1</v>
      </c>
      <c r="K41" s="31" t="s">
        <v>81</v>
      </c>
      <c r="L41" s="31" t="s">
        <v>81</v>
      </c>
      <c r="M41" s="30" t="b">
        <f>IFERROR(OR(NOT(D41), 'Upload Data'!E28 &lt;&gt; ""), FALSE)</f>
        <v>1</v>
      </c>
      <c r="N41" s="30" t="b">
        <f>IFERROR(OR(AND(NOT(D41), 'Upload Data'!F28 = ""), IFERROR(MATCH('Upload Data'!F28, listTradingRelationship, 0), FALSE)), FALSE)</f>
        <v>1</v>
      </c>
      <c r="O41" s="30"/>
      <c r="P41" s="30"/>
      <c r="Q41" s="30"/>
      <c r="R41" s="30" t="str">
        <f>IFERROR(IF('Upload Data'!$A28 &lt;&gt; "", 'Upload Data'!$A28, 'Upload Data'!$B28) &amp; "-" &amp; 'Upload Data'!$C28, "-")</f>
        <v>-</v>
      </c>
      <c r="S41" s="30">
        <f t="shared" si="8"/>
        <v>0</v>
      </c>
      <c r="T41" s="30"/>
      <c r="U41" s="30" t="b">
        <f>IFERROR(OR('Upload Data'!$A28 = "", IFERROR(AND(LEN('Upload Data'!$A28 ) = 11, LEFT('Upload Data'!$A28, 4) = "FSC-", MID('Upload Data'!$A28, 5, 1) &gt;= "A", MID('Upload Data'!$A28, 5, 1) &lt;= "Z", V41 &gt; 0, INT(V41) = V41), FALSE)), FALSE)</f>
        <v>1</v>
      </c>
      <c r="V41" s="30">
        <f>IFERROR(VALUE(RIGHT('Upload Data'!$A28, 6)), -1)</f>
        <v>-1</v>
      </c>
      <c r="W41" s="30"/>
      <c r="X41" s="30" t="b">
        <f>IFERROR(OR('Upload Data'!$B28 = "", IFERROR(AND(LEN(AA41) &gt;= 2, MATCH(AB41, listCertificateTypes, 0), AC41 &gt; -1, INT(AC41) = AC41), FALSE)), FALSE)</f>
        <v>1</v>
      </c>
      <c r="Y41" s="30">
        <f>IFERROR(FIND("-", 'Upload Data'!$B28, 1), 1000)</f>
        <v>1000</v>
      </c>
      <c r="Z41" s="30">
        <f>IFERROR(FIND("-", 'Upload Data'!$B28, Y41 + 1), 1000)</f>
        <v>1000</v>
      </c>
      <c r="AA41" s="30" t="str">
        <f>IFERROR(LEFT('Upload Data'!$B28, Y41 - 1), "")</f>
        <v/>
      </c>
      <c r="AB41" s="30" t="str">
        <f>IFERROR(MID('Upload Data'!$B28, Y41 + 1, Z41 - Y41 - 1), "")</f>
        <v/>
      </c>
      <c r="AC41" s="30">
        <f>IFERROR(VALUE(RIGHT('Upload Data'!$B28, 6)), -1)</f>
        <v>-1</v>
      </c>
    </row>
    <row r="42" spans="1:29">
      <c r="A42" s="29">
        <f t="shared" si="2"/>
        <v>29</v>
      </c>
      <c r="B42" s="28" t="b">
        <f>NOT(IFERROR('Upload Data'!A29 = "ERROR", TRUE))</f>
        <v>1</v>
      </c>
      <c r="C42" s="28">
        <f t="shared" si="3"/>
        <v>29</v>
      </c>
      <c r="D42" s="30" t="b">
        <f>IF(B42, ('Upload Data'!A29 &amp; 'Upload Data'!B29 &amp; 'Upload Data'!D29 &amp; 'Upload Data'!E29 &amp; 'Upload Data'!F29) &lt;&gt; "", FALSE)</f>
        <v>0</v>
      </c>
      <c r="E42" s="28" t="str">
        <f t="shared" si="9"/>
        <v/>
      </c>
      <c r="F42" s="28" t="str">
        <f t="shared" si="10"/>
        <v/>
      </c>
      <c r="G42" s="30" t="b">
        <f t="shared" si="1"/>
        <v>1</v>
      </c>
      <c r="H42" s="30" t="b">
        <f>IFERROR(AND(OR(NOT(D42), 'Upload Data'!$A29 &lt;&gt; "", 'Upload Data'!$B29 &lt;&gt; ""), I42, J42, S42 &lt;= 1), FALSE)</f>
        <v>1</v>
      </c>
      <c r="I42" s="30" t="b">
        <f t="shared" si="6"/>
        <v>1</v>
      </c>
      <c r="J42" s="30" t="b">
        <f t="shared" si="7"/>
        <v>1</v>
      </c>
      <c r="K42" s="31" t="s">
        <v>81</v>
      </c>
      <c r="L42" s="31" t="s">
        <v>81</v>
      </c>
      <c r="M42" s="30" t="b">
        <f>IFERROR(OR(NOT(D42), 'Upload Data'!E29 &lt;&gt; ""), FALSE)</f>
        <v>1</v>
      </c>
      <c r="N42" s="30" t="b">
        <f>IFERROR(OR(AND(NOT(D42), 'Upload Data'!F29 = ""), IFERROR(MATCH('Upload Data'!F29, listTradingRelationship, 0), FALSE)), FALSE)</f>
        <v>1</v>
      </c>
      <c r="O42" s="30"/>
      <c r="P42" s="30"/>
      <c r="Q42" s="30"/>
      <c r="R42" s="30" t="str">
        <f>IFERROR(IF('Upload Data'!$A29 &lt;&gt; "", 'Upload Data'!$A29, 'Upload Data'!$B29) &amp; "-" &amp; 'Upload Data'!$C29, "-")</f>
        <v>-</v>
      </c>
      <c r="S42" s="30">
        <f t="shared" si="8"/>
        <v>0</v>
      </c>
      <c r="T42" s="30"/>
      <c r="U42" s="30" t="b">
        <f>IFERROR(OR('Upload Data'!$A29 = "", IFERROR(AND(LEN('Upload Data'!$A29 ) = 11, LEFT('Upload Data'!$A29, 4) = "FSC-", MID('Upload Data'!$A29, 5, 1) &gt;= "A", MID('Upload Data'!$A29, 5, 1) &lt;= "Z", V42 &gt; 0, INT(V42) = V42), FALSE)), FALSE)</f>
        <v>1</v>
      </c>
      <c r="V42" s="30">
        <f>IFERROR(VALUE(RIGHT('Upload Data'!$A29, 6)), -1)</f>
        <v>-1</v>
      </c>
      <c r="W42" s="30"/>
      <c r="X42" s="30" t="b">
        <f>IFERROR(OR('Upload Data'!$B29 = "", IFERROR(AND(LEN(AA42) &gt;= 2, MATCH(AB42, listCertificateTypes, 0), AC42 &gt; -1, INT(AC42) = AC42), FALSE)), FALSE)</f>
        <v>1</v>
      </c>
      <c r="Y42" s="30">
        <f>IFERROR(FIND("-", 'Upload Data'!$B29, 1), 1000)</f>
        <v>1000</v>
      </c>
      <c r="Z42" s="30">
        <f>IFERROR(FIND("-", 'Upload Data'!$B29, Y42 + 1), 1000)</f>
        <v>1000</v>
      </c>
      <c r="AA42" s="30" t="str">
        <f>IFERROR(LEFT('Upload Data'!$B29, Y42 - 1), "")</f>
        <v/>
      </c>
      <c r="AB42" s="30" t="str">
        <f>IFERROR(MID('Upload Data'!$B29, Y42 + 1, Z42 - Y42 - 1), "")</f>
        <v/>
      </c>
      <c r="AC42" s="30">
        <f>IFERROR(VALUE(RIGHT('Upload Data'!$B29, 6)), -1)</f>
        <v>-1</v>
      </c>
    </row>
    <row r="43" spans="1:29">
      <c r="A43" s="29">
        <f t="shared" si="2"/>
        <v>30</v>
      </c>
      <c r="B43" s="28" t="b">
        <f>NOT(IFERROR('Upload Data'!A30 = "ERROR", TRUE))</f>
        <v>1</v>
      </c>
      <c r="C43" s="28">
        <f t="shared" si="3"/>
        <v>30</v>
      </c>
      <c r="D43" s="30" t="b">
        <f>IF(B43, ('Upload Data'!A30 &amp; 'Upload Data'!B30 &amp; 'Upload Data'!D30 &amp; 'Upload Data'!E30 &amp; 'Upload Data'!F30) &lt;&gt; "", FALSE)</f>
        <v>0</v>
      </c>
      <c r="E43" s="28" t="str">
        <f t="shared" si="9"/>
        <v/>
      </c>
      <c r="F43" s="28" t="str">
        <f t="shared" si="10"/>
        <v/>
      </c>
      <c r="G43" s="30" t="b">
        <f t="shared" si="1"/>
        <v>1</v>
      </c>
      <c r="H43" s="30" t="b">
        <f>IFERROR(AND(OR(NOT(D43), 'Upload Data'!$A30 &lt;&gt; "", 'Upload Data'!$B30 &lt;&gt; ""), I43, J43, S43 &lt;= 1), FALSE)</f>
        <v>1</v>
      </c>
      <c r="I43" s="30" t="b">
        <f t="shared" si="6"/>
        <v>1</v>
      </c>
      <c r="J43" s="30" t="b">
        <f t="shared" si="7"/>
        <v>1</v>
      </c>
      <c r="K43" s="31" t="s">
        <v>81</v>
      </c>
      <c r="L43" s="31" t="s">
        <v>81</v>
      </c>
      <c r="M43" s="30" t="b">
        <f>IFERROR(OR(NOT(D43), 'Upload Data'!E30 &lt;&gt; ""), FALSE)</f>
        <v>1</v>
      </c>
      <c r="N43" s="30" t="b">
        <f>IFERROR(OR(AND(NOT(D43), 'Upload Data'!F30 = ""), IFERROR(MATCH('Upload Data'!F30, listTradingRelationship, 0), FALSE)), FALSE)</f>
        <v>1</v>
      </c>
      <c r="O43" s="30"/>
      <c r="P43" s="30"/>
      <c r="Q43" s="30"/>
      <c r="R43" s="30" t="str">
        <f>IFERROR(IF('Upload Data'!$A30 &lt;&gt; "", 'Upload Data'!$A30, 'Upload Data'!$B30) &amp; "-" &amp; 'Upload Data'!$C30, "-")</f>
        <v>-</v>
      </c>
      <c r="S43" s="30">
        <f t="shared" si="8"/>
        <v>0</v>
      </c>
      <c r="T43" s="30"/>
      <c r="U43" s="30" t="b">
        <f>IFERROR(OR('Upload Data'!$A30 = "", IFERROR(AND(LEN('Upload Data'!$A30 ) = 11, LEFT('Upload Data'!$A30, 4) = "FSC-", MID('Upload Data'!$A30, 5, 1) &gt;= "A", MID('Upload Data'!$A30, 5, 1) &lt;= "Z", V43 &gt; 0, INT(V43) = V43), FALSE)), FALSE)</f>
        <v>1</v>
      </c>
      <c r="V43" s="30">
        <f>IFERROR(VALUE(RIGHT('Upload Data'!$A30, 6)), -1)</f>
        <v>-1</v>
      </c>
      <c r="W43" s="30"/>
      <c r="X43" s="30" t="b">
        <f>IFERROR(OR('Upload Data'!$B30 = "", IFERROR(AND(LEN(AA43) &gt;= 2, MATCH(AB43, listCertificateTypes, 0), AC43 &gt; -1, INT(AC43) = AC43), FALSE)), FALSE)</f>
        <v>1</v>
      </c>
      <c r="Y43" s="30">
        <f>IFERROR(FIND("-", 'Upload Data'!$B30, 1), 1000)</f>
        <v>1000</v>
      </c>
      <c r="Z43" s="30">
        <f>IFERROR(FIND("-", 'Upload Data'!$B30, Y43 + 1), 1000)</f>
        <v>1000</v>
      </c>
      <c r="AA43" s="30" t="str">
        <f>IFERROR(LEFT('Upload Data'!$B30, Y43 - 1), "")</f>
        <v/>
      </c>
      <c r="AB43" s="30" t="str">
        <f>IFERROR(MID('Upload Data'!$B30, Y43 + 1, Z43 - Y43 - 1), "")</f>
        <v/>
      </c>
      <c r="AC43" s="30">
        <f>IFERROR(VALUE(RIGHT('Upload Data'!$B30, 6)), -1)</f>
        <v>-1</v>
      </c>
    </row>
    <row r="44" spans="1:29">
      <c r="A44" s="29">
        <f t="shared" si="2"/>
        <v>31</v>
      </c>
      <c r="B44" s="28" t="b">
        <f>NOT(IFERROR('Upload Data'!A31 = "ERROR", TRUE))</f>
        <v>1</v>
      </c>
      <c r="C44" s="28">
        <f t="shared" si="3"/>
        <v>31</v>
      </c>
      <c r="D44" s="30" t="b">
        <f>IF(B44, ('Upload Data'!A31 &amp; 'Upload Data'!B31 &amp; 'Upload Data'!D31 &amp; 'Upload Data'!E31 &amp; 'Upload Data'!F31) &lt;&gt; "", FALSE)</f>
        <v>0</v>
      </c>
      <c r="E44" s="28" t="str">
        <f t="shared" si="9"/>
        <v/>
      </c>
      <c r="F44" s="28" t="str">
        <f t="shared" si="10"/>
        <v/>
      </c>
      <c r="G44" s="30" t="b">
        <f t="shared" si="1"/>
        <v>1</v>
      </c>
      <c r="H44" s="30" t="b">
        <f>IFERROR(AND(OR(NOT(D44), 'Upload Data'!$A31 &lt;&gt; "", 'Upload Data'!$B31 &lt;&gt; ""), I44, J44, S44 &lt;= 1), FALSE)</f>
        <v>1</v>
      </c>
      <c r="I44" s="30" t="b">
        <f t="shared" si="6"/>
        <v>1</v>
      </c>
      <c r="J44" s="30" t="b">
        <f t="shared" si="7"/>
        <v>1</v>
      </c>
      <c r="K44" s="31" t="s">
        <v>81</v>
      </c>
      <c r="L44" s="31" t="s">
        <v>81</v>
      </c>
      <c r="M44" s="30" t="b">
        <f>IFERROR(OR(NOT(D44), 'Upload Data'!E31 &lt;&gt; ""), FALSE)</f>
        <v>1</v>
      </c>
      <c r="N44" s="30" t="b">
        <f>IFERROR(OR(AND(NOT(D44), 'Upload Data'!F31 = ""), IFERROR(MATCH('Upload Data'!F31, listTradingRelationship, 0), FALSE)), FALSE)</f>
        <v>1</v>
      </c>
      <c r="O44" s="30"/>
      <c r="P44" s="30"/>
      <c r="Q44" s="30"/>
      <c r="R44" s="30" t="str">
        <f>IFERROR(IF('Upload Data'!$A31 &lt;&gt; "", 'Upload Data'!$A31, 'Upload Data'!$B31) &amp; "-" &amp; 'Upload Data'!$C31, "-")</f>
        <v>-</v>
      </c>
      <c r="S44" s="30">
        <f t="shared" si="8"/>
        <v>0</v>
      </c>
      <c r="T44" s="30"/>
      <c r="U44" s="30" t="b">
        <f>IFERROR(OR('Upload Data'!$A31 = "", IFERROR(AND(LEN('Upload Data'!$A31 ) = 11, LEFT('Upload Data'!$A31, 4) = "FSC-", MID('Upload Data'!$A31, 5, 1) &gt;= "A", MID('Upload Data'!$A31, 5, 1) &lt;= "Z", V44 &gt; 0, INT(V44) = V44), FALSE)), FALSE)</f>
        <v>1</v>
      </c>
      <c r="V44" s="30">
        <f>IFERROR(VALUE(RIGHT('Upload Data'!$A31, 6)), -1)</f>
        <v>-1</v>
      </c>
      <c r="W44" s="30"/>
      <c r="X44" s="30" t="b">
        <f>IFERROR(OR('Upload Data'!$B31 = "", IFERROR(AND(LEN(AA44) &gt;= 2, MATCH(AB44, listCertificateTypes, 0), AC44 &gt; -1, INT(AC44) = AC44), FALSE)), FALSE)</f>
        <v>1</v>
      </c>
      <c r="Y44" s="30">
        <f>IFERROR(FIND("-", 'Upload Data'!$B31, 1), 1000)</f>
        <v>1000</v>
      </c>
      <c r="Z44" s="30">
        <f>IFERROR(FIND("-", 'Upload Data'!$B31, Y44 + 1), 1000)</f>
        <v>1000</v>
      </c>
      <c r="AA44" s="30" t="str">
        <f>IFERROR(LEFT('Upload Data'!$B31, Y44 - 1), "")</f>
        <v/>
      </c>
      <c r="AB44" s="30" t="str">
        <f>IFERROR(MID('Upload Data'!$B31, Y44 + 1, Z44 - Y44 - 1), "")</f>
        <v/>
      </c>
      <c r="AC44" s="30">
        <f>IFERROR(VALUE(RIGHT('Upload Data'!$B31, 6)), -1)</f>
        <v>-1</v>
      </c>
    </row>
    <row r="45" spans="1:29">
      <c r="A45" s="29">
        <f t="shared" si="2"/>
        <v>32</v>
      </c>
      <c r="B45" s="28" t="b">
        <f>NOT(IFERROR('Upload Data'!A32 = "ERROR", TRUE))</f>
        <v>1</v>
      </c>
      <c r="C45" s="28">
        <f t="shared" si="3"/>
        <v>32</v>
      </c>
      <c r="D45" s="30" t="b">
        <f>IF(B45, ('Upload Data'!A32 &amp; 'Upload Data'!B32 &amp; 'Upload Data'!D32 &amp; 'Upload Data'!E32 &amp; 'Upload Data'!F32) &lt;&gt; "", FALSE)</f>
        <v>0</v>
      </c>
      <c r="E45" s="28" t="str">
        <f t="shared" si="9"/>
        <v/>
      </c>
      <c r="F45" s="28" t="str">
        <f t="shared" si="10"/>
        <v/>
      </c>
      <c r="G45" s="30" t="b">
        <f t="shared" si="1"/>
        <v>1</v>
      </c>
      <c r="H45" s="30" t="b">
        <f>IFERROR(AND(OR(NOT(D45), 'Upload Data'!$A32 &lt;&gt; "", 'Upload Data'!$B32 &lt;&gt; ""), I45, J45, S45 &lt;= 1), FALSE)</f>
        <v>1</v>
      </c>
      <c r="I45" s="30" t="b">
        <f t="shared" si="6"/>
        <v>1</v>
      </c>
      <c r="J45" s="30" t="b">
        <f t="shared" si="7"/>
        <v>1</v>
      </c>
      <c r="K45" s="31" t="s">
        <v>81</v>
      </c>
      <c r="L45" s="31" t="s">
        <v>81</v>
      </c>
      <c r="M45" s="30" t="b">
        <f>IFERROR(OR(NOT(D45), 'Upload Data'!E32 &lt;&gt; ""), FALSE)</f>
        <v>1</v>
      </c>
      <c r="N45" s="30" t="b">
        <f>IFERROR(OR(AND(NOT(D45), 'Upload Data'!F32 = ""), IFERROR(MATCH('Upload Data'!F32, listTradingRelationship, 0), FALSE)), FALSE)</f>
        <v>1</v>
      </c>
      <c r="O45" s="30"/>
      <c r="P45" s="30"/>
      <c r="Q45" s="30"/>
      <c r="R45" s="30" t="str">
        <f>IFERROR(IF('Upload Data'!$A32 &lt;&gt; "", 'Upload Data'!$A32, 'Upload Data'!$B32) &amp; "-" &amp; 'Upload Data'!$C32, "-")</f>
        <v>-</v>
      </c>
      <c r="S45" s="30">
        <f t="shared" si="8"/>
        <v>0</v>
      </c>
      <c r="T45" s="30"/>
      <c r="U45" s="30" t="b">
        <f>IFERROR(OR('Upload Data'!$A32 = "", IFERROR(AND(LEN('Upload Data'!$A32 ) = 11, LEFT('Upload Data'!$A32, 4) = "FSC-", MID('Upload Data'!$A32, 5, 1) &gt;= "A", MID('Upload Data'!$A32, 5, 1) &lt;= "Z", V45 &gt; 0, INT(V45) = V45), FALSE)), FALSE)</f>
        <v>1</v>
      </c>
      <c r="V45" s="30">
        <f>IFERROR(VALUE(RIGHT('Upload Data'!$A32, 6)), -1)</f>
        <v>-1</v>
      </c>
      <c r="W45" s="30"/>
      <c r="X45" s="30" t="b">
        <f>IFERROR(OR('Upload Data'!$B32 = "", IFERROR(AND(LEN(AA45) &gt;= 2, MATCH(AB45, listCertificateTypes, 0), AC45 &gt; -1, INT(AC45) = AC45), FALSE)), FALSE)</f>
        <v>1</v>
      </c>
      <c r="Y45" s="30">
        <f>IFERROR(FIND("-", 'Upload Data'!$B32, 1), 1000)</f>
        <v>1000</v>
      </c>
      <c r="Z45" s="30">
        <f>IFERROR(FIND("-", 'Upload Data'!$B32, Y45 + 1), 1000)</f>
        <v>1000</v>
      </c>
      <c r="AA45" s="30" t="str">
        <f>IFERROR(LEFT('Upload Data'!$B32, Y45 - 1), "")</f>
        <v/>
      </c>
      <c r="AB45" s="30" t="str">
        <f>IFERROR(MID('Upload Data'!$B32, Y45 + 1, Z45 - Y45 - 1), "")</f>
        <v/>
      </c>
      <c r="AC45" s="30">
        <f>IFERROR(VALUE(RIGHT('Upload Data'!$B32, 6)), -1)</f>
        <v>-1</v>
      </c>
    </row>
    <row r="46" spans="1:29">
      <c r="A46" s="29">
        <f t="shared" si="2"/>
        <v>33</v>
      </c>
      <c r="B46" s="28" t="b">
        <f>NOT(IFERROR('Upload Data'!A33 = "ERROR", TRUE))</f>
        <v>1</v>
      </c>
      <c r="C46" s="28">
        <f t="shared" si="3"/>
        <v>33</v>
      </c>
      <c r="D46" s="30" t="b">
        <f>IF(B46, ('Upload Data'!A33 &amp; 'Upload Data'!B33 &amp; 'Upload Data'!D33 &amp; 'Upload Data'!E33 &amp; 'Upload Data'!F33) &lt;&gt; "", FALSE)</f>
        <v>0</v>
      </c>
      <c r="E46" s="28" t="str">
        <f t="shared" si="9"/>
        <v/>
      </c>
      <c r="F46" s="28" t="str">
        <f t="shared" si="10"/>
        <v/>
      </c>
      <c r="G46" s="30" t="b">
        <f t="shared" si="1"/>
        <v>1</v>
      </c>
      <c r="H46" s="30" t="b">
        <f>IFERROR(AND(OR(NOT(D46), 'Upload Data'!$A33 &lt;&gt; "", 'Upload Data'!$B33 &lt;&gt; ""), I46, J46, S46 &lt;= 1), FALSE)</f>
        <v>1</v>
      </c>
      <c r="I46" s="30" t="b">
        <f t="shared" si="6"/>
        <v>1</v>
      </c>
      <c r="J46" s="30" t="b">
        <f t="shared" si="7"/>
        <v>1</v>
      </c>
      <c r="K46" s="31" t="s">
        <v>81</v>
      </c>
      <c r="L46" s="31" t="s">
        <v>81</v>
      </c>
      <c r="M46" s="30" t="b">
        <f>IFERROR(OR(NOT(D46), 'Upload Data'!E33 &lt;&gt; ""), FALSE)</f>
        <v>1</v>
      </c>
      <c r="N46" s="30" t="b">
        <f>IFERROR(OR(AND(NOT(D46), 'Upload Data'!F33 = ""), IFERROR(MATCH('Upload Data'!F33, listTradingRelationship, 0), FALSE)), FALSE)</f>
        <v>1</v>
      </c>
      <c r="O46" s="30"/>
      <c r="P46" s="30"/>
      <c r="Q46" s="30"/>
      <c r="R46" s="30" t="str">
        <f>IFERROR(IF('Upload Data'!$A33 &lt;&gt; "", 'Upload Data'!$A33, 'Upload Data'!$B33) &amp; "-" &amp; 'Upload Data'!$C33, "-")</f>
        <v>-</v>
      </c>
      <c r="S46" s="30">
        <f t="shared" si="8"/>
        <v>0</v>
      </c>
      <c r="T46" s="30"/>
      <c r="U46" s="30" t="b">
        <f>IFERROR(OR('Upload Data'!$A33 = "", IFERROR(AND(LEN('Upload Data'!$A33 ) = 11, LEFT('Upload Data'!$A33, 4) = "FSC-", MID('Upload Data'!$A33, 5, 1) &gt;= "A", MID('Upload Data'!$A33, 5, 1) &lt;= "Z", V46 &gt; 0, INT(V46) = V46), FALSE)), FALSE)</f>
        <v>1</v>
      </c>
      <c r="V46" s="30">
        <f>IFERROR(VALUE(RIGHT('Upload Data'!$A33, 6)), -1)</f>
        <v>-1</v>
      </c>
      <c r="W46" s="30"/>
      <c r="X46" s="30" t="b">
        <f>IFERROR(OR('Upload Data'!$B33 = "", IFERROR(AND(LEN(AA46) &gt;= 2, MATCH(AB46, listCertificateTypes, 0), AC46 &gt; -1, INT(AC46) = AC46), FALSE)), FALSE)</f>
        <v>1</v>
      </c>
      <c r="Y46" s="30">
        <f>IFERROR(FIND("-", 'Upload Data'!$B33, 1), 1000)</f>
        <v>1000</v>
      </c>
      <c r="Z46" s="30">
        <f>IFERROR(FIND("-", 'Upload Data'!$B33, Y46 + 1), 1000)</f>
        <v>1000</v>
      </c>
      <c r="AA46" s="30" t="str">
        <f>IFERROR(LEFT('Upload Data'!$B33, Y46 - 1), "")</f>
        <v/>
      </c>
      <c r="AB46" s="30" t="str">
        <f>IFERROR(MID('Upload Data'!$B33, Y46 + 1, Z46 - Y46 - 1), "")</f>
        <v/>
      </c>
      <c r="AC46" s="30">
        <f>IFERROR(VALUE(RIGHT('Upload Data'!$B33, 6)), -1)</f>
        <v>-1</v>
      </c>
    </row>
    <row r="47" spans="1:29">
      <c r="A47" s="29">
        <f t="shared" si="2"/>
        <v>34</v>
      </c>
      <c r="B47" s="28" t="b">
        <f>NOT(IFERROR('Upload Data'!A34 = "ERROR", TRUE))</f>
        <v>1</v>
      </c>
      <c r="C47" s="28">
        <f t="shared" si="3"/>
        <v>34</v>
      </c>
      <c r="D47" s="30" t="b">
        <f>IF(B47, ('Upload Data'!A34 &amp; 'Upload Data'!B34 &amp; 'Upload Data'!D34 &amp; 'Upload Data'!E34 &amp; 'Upload Data'!F34) &lt;&gt; "", FALSE)</f>
        <v>0</v>
      </c>
      <c r="E47" s="28" t="str">
        <f t="shared" si="9"/>
        <v/>
      </c>
      <c r="F47" s="28" t="str">
        <f t="shared" si="10"/>
        <v/>
      </c>
      <c r="G47" s="30" t="b">
        <f t="shared" si="1"/>
        <v>1</v>
      </c>
      <c r="H47" s="30" t="b">
        <f>IFERROR(AND(OR(NOT(D47), 'Upload Data'!$A34 &lt;&gt; "", 'Upload Data'!$B34 &lt;&gt; ""), I47, J47, S47 &lt;= 1), FALSE)</f>
        <v>1</v>
      </c>
      <c r="I47" s="30" t="b">
        <f t="shared" si="6"/>
        <v>1</v>
      </c>
      <c r="J47" s="30" t="b">
        <f t="shared" si="7"/>
        <v>1</v>
      </c>
      <c r="K47" s="31" t="s">
        <v>81</v>
      </c>
      <c r="L47" s="31" t="s">
        <v>81</v>
      </c>
      <c r="M47" s="30" t="b">
        <f>IFERROR(OR(NOT(D47), 'Upload Data'!E34 &lt;&gt; ""), FALSE)</f>
        <v>1</v>
      </c>
      <c r="N47" s="30" t="b">
        <f>IFERROR(OR(AND(NOT(D47), 'Upload Data'!F34 = ""), IFERROR(MATCH('Upload Data'!F34, listTradingRelationship, 0), FALSE)), FALSE)</f>
        <v>1</v>
      </c>
      <c r="O47" s="30"/>
      <c r="P47" s="30"/>
      <c r="Q47" s="30"/>
      <c r="R47" s="30" t="str">
        <f>IFERROR(IF('Upload Data'!$A34 &lt;&gt; "", 'Upload Data'!$A34, 'Upload Data'!$B34) &amp; "-" &amp; 'Upload Data'!$C34, "-")</f>
        <v>-</v>
      </c>
      <c r="S47" s="30">
        <f t="shared" si="8"/>
        <v>0</v>
      </c>
      <c r="T47" s="30"/>
      <c r="U47" s="30" t="b">
        <f>IFERROR(OR('Upload Data'!$A34 = "", IFERROR(AND(LEN('Upload Data'!$A34 ) = 11, LEFT('Upload Data'!$A34, 4) = "FSC-", MID('Upload Data'!$A34, 5, 1) &gt;= "A", MID('Upload Data'!$A34, 5, 1) &lt;= "Z", V47 &gt; 0, INT(V47) = V47), FALSE)), FALSE)</f>
        <v>1</v>
      </c>
      <c r="V47" s="30">
        <f>IFERROR(VALUE(RIGHT('Upload Data'!$A34, 6)), -1)</f>
        <v>-1</v>
      </c>
      <c r="W47" s="30"/>
      <c r="X47" s="30" t="b">
        <f>IFERROR(OR('Upload Data'!$B34 = "", IFERROR(AND(LEN(AA47) &gt;= 2, MATCH(AB47, listCertificateTypes, 0), AC47 &gt; -1, INT(AC47) = AC47), FALSE)), FALSE)</f>
        <v>1</v>
      </c>
      <c r="Y47" s="30">
        <f>IFERROR(FIND("-", 'Upload Data'!$B34, 1), 1000)</f>
        <v>1000</v>
      </c>
      <c r="Z47" s="30">
        <f>IFERROR(FIND("-", 'Upload Data'!$B34, Y47 + 1), 1000)</f>
        <v>1000</v>
      </c>
      <c r="AA47" s="30" t="str">
        <f>IFERROR(LEFT('Upload Data'!$B34, Y47 - 1), "")</f>
        <v/>
      </c>
      <c r="AB47" s="30" t="str">
        <f>IFERROR(MID('Upload Data'!$B34, Y47 + 1, Z47 - Y47 - 1), "")</f>
        <v/>
      </c>
      <c r="AC47" s="30">
        <f>IFERROR(VALUE(RIGHT('Upload Data'!$B34, 6)), -1)</f>
        <v>-1</v>
      </c>
    </row>
    <row r="48" spans="1:29">
      <c r="A48" s="29">
        <f t="shared" si="2"/>
        <v>35</v>
      </c>
      <c r="B48" s="28" t="b">
        <f>NOT(IFERROR('Upload Data'!A35 = "ERROR", TRUE))</f>
        <v>1</v>
      </c>
      <c r="C48" s="28">
        <f t="shared" si="3"/>
        <v>35</v>
      </c>
      <c r="D48" s="30" t="b">
        <f>IF(B48, ('Upload Data'!A35 &amp; 'Upload Data'!B35 &amp; 'Upload Data'!D35 &amp; 'Upload Data'!E35 &amp; 'Upload Data'!F35) &lt;&gt; "", FALSE)</f>
        <v>0</v>
      </c>
      <c r="E48" s="28" t="str">
        <f t="shared" si="9"/>
        <v/>
      </c>
      <c r="F48" s="28" t="str">
        <f t="shared" si="10"/>
        <v/>
      </c>
      <c r="G48" s="30" t="b">
        <f t="shared" si="1"/>
        <v>1</v>
      </c>
      <c r="H48" s="30" t="b">
        <f>IFERROR(AND(OR(NOT(D48), 'Upload Data'!$A35 &lt;&gt; "", 'Upload Data'!$B35 &lt;&gt; ""), I48, J48, S48 &lt;= 1), FALSE)</f>
        <v>1</v>
      </c>
      <c r="I48" s="30" t="b">
        <f t="shared" si="6"/>
        <v>1</v>
      </c>
      <c r="J48" s="30" t="b">
        <f t="shared" si="7"/>
        <v>1</v>
      </c>
      <c r="K48" s="31" t="s">
        <v>81</v>
      </c>
      <c r="L48" s="31" t="s">
        <v>81</v>
      </c>
      <c r="M48" s="30" t="b">
        <f>IFERROR(OR(NOT(D48), 'Upload Data'!E35 &lt;&gt; ""), FALSE)</f>
        <v>1</v>
      </c>
      <c r="N48" s="30" t="b">
        <f>IFERROR(OR(AND(NOT(D48), 'Upload Data'!F35 = ""), IFERROR(MATCH('Upload Data'!F35, listTradingRelationship, 0), FALSE)), FALSE)</f>
        <v>1</v>
      </c>
      <c r="O48" s="30"/>
      <c r="P48" s="30"/>
      <c r="Q48" s="30"/>
      <c r="R48" s="30" t="str">
        <f>IFERROR(IF('Upload Data'!$A35 &lt;&gt; "", 'Upload Data'!$A35, 'Upload Data'!$B35) &amp; "-" &amp; 'Upload Data'!$C35, "-")</f>
        <v>-</v>
      </c>
      <c r="S48" s="30">
        <f t="shared" si="8"/>
        <v>0</v>
      </c>
      <c r="T48" s="30"/>
      <c r="U48" s="30" t="b">
        <f>IFERROR(OR('Upload Data'!$A35 = "", IFERROR(AND(LEN('Upload Data'!$A35 ) = 11, LEFT('Upload Data'!$A35, 4) = "FSC-", MID('Upload Data'!$A35, 5, 1) &gt;= "A", MID('Upload Data'!$A35, 5, 1) &lt;= "Z", V48 &gt; 0, INT(V48) = V48), FALSE)), FALSE)</f>
        <v>1</v>
      </c>
      <c r="V48" s="30">
        <f>IFERROR(VALUE(RIGHT('Upload Data'!$A35, 6)), -1)</f>
        <v>-1</v>
      </c>
      <c r="W48" s="30"/>
      <c r="X48" s="30" t="b">
        <f>IFERROR(OR('Upload Data'!$B35 = "", IFERROR(AND(LEN(AA48) &gt;= 2, MATCH(AB48, listCertificateTypes, 0), AC48 &gt; -1, INT(AC48) = AC48), FALSE)), FALSE)</f>
        <v>1</v>
      </c>
      <c r="Y48" s="30">
        <f>IFERROR(FIND("-", 'Upload Data'!$B35, 1), 1000)</f>
        <v>1000</v>
      </c>
      <c r="Z48" s="30">
        <f>IFERROR(FIND("-", 'Upload Data'!$B35, Y48 + 1), 1000)</f>
        <v>1000</v>
      </c>
      <c r="AA48" s="30" t="str">
        <f>IFERROR(LEFT('Upload Data'!$B35, Y48 - 1), "")</f>
        <v/>
      </c>
      <c r="AB48" s="30" t="str">
        <f>IFERROR(MID('Upload Data'!$B35, Y48 + 1, Z48 - Y48 - 1), "")</f>
        <v/>
      </c>
      <c r="AC48" s="30">
        <f>IFERROR(VALUE(RIGHT('Upload Data'!$B35, 6)), -1)</f>
        <v>-1</v>
      </c>
    </row>
    <row r="49" spans="1:29">
      <c r="A49" s="29">
        <f t="shared" si="2"/>
        <v>36</v>
      </c>
      <c r="B49" s="28" t="b">
        <f>NOT(IFERROR('Upload Data'!A36 = "ERROR", TRUE))</f>
        <v>1</v>
      </c>
      <c r="C49" s="28">
        <f t="shared" si="3"/>
        <v>36</v>
      </c>
      <c r="D49" s="30" t="b">
        <f>IF(B49, ('Upload Data'!A36 &amp; 'Upload Data'!B36 &amp; 'Upload Data'!D36 &amp; 'Upload Data'!E36 &amp; 'Upload Data'!F36) &lt;&gt; "", FALSE)</f>
        <v>0</v>
      </c>
      <c r="E49" s="28" t="str">
        <f t="shared" si="9"/>
        <v/>
      </c>
      <c r="F49" s="28" t="str">
        <f t="shared" si="10"/>
        <v/>
      </c>
      <c r="G49" s="30" t="b">
        <f t="shared" si="1"/>
        <v>1</v>
      </c>
      <c r="H49" s="30" t="b">
        <f>IFERROR(AND(OR(NOT(D49), 'Upload Data'!$A36 &lt;&gt; "", 'Upload Data'!$B36 &lt;&gt; ""), I49, J49, S49 &lt;= 1), FALSE)</f>
        <v>1</v>
      </c>
      <c r="I49" s="30" t="b">
        <f t="shared" si="6"/>
        <v>1</v>
      </c>
      <c r="J49" s="30" t="b">
        <f t="shared" si="7"/>
        <v>1</v>
      </c>
      <c r="K49" s="31" t="s">
        <v>81</v>
      </c>
      <c r="L49" s="31" t="s">
        <v>81</v>
      </c>
      <c r="M49" s="30" t="b">
        <f>IFERROR(OR(NOT(D49), 'Upload Data'!E36 &lt;&gt; ""), FALSE)</f>
        <v>1</v>
      </c>
      <c r="N49" s="30" t="b">
        <f>IFERROR(OR(AND(NOT(D49), 'Upload Data'!F36 = ""), IFERROR(MATCH('Upload Data'!F36, listTradingRelationship, 0), FALSE)), FALSE)</f>
        <v>1</v>
      </c>
      <c r="O49" s="30"/>
      <c r="P49" s="30"/>
      <c r="Q49" s="30"/>
      <c r="R49" s="30" t="str">
        <f>IFERROR(IF('Upload Data'!$A36 &lt;&gt; "", 'Upload Data'!$A36, 'Upload Data'!$B36) &amp; "-" &amp; 'Upload Data'!$C36, "-")</f>
        <v>-</v>
      </c>
      <c r="S49" s="30">
        <f t="shared" si="8"/>
        <v>0</v>
      </c>
      <c r="T49" s="30"/>
      <c r="U49" s="30" t="b">
        <f>IFERROR(OR('Upload Data'!$A36 = "", IFERROR(AND(LEN('Upload Data'!$A36 ) = 11, LEFT('Upload Data'!$A36, 4) = "FSC-", MID('Upload Data'!$A36, 5, 1) &gt;= "A", MID('Upload Data'!$A36, 5, 1) &lt;= "Z", V49 &gt; 0, INT(V49) = V49), FALSE)), FALSE)</f>
        <v>1</v>
      </c>
      <c r="V49" s="30">
        <f>IFERROR(VALUE(RIGHT('Upload Data'!$A36, 6)), -1)</f>
        <v>-1</v>
      </c>
      <c r="W49" s="30"/>
      <c r="X49" s="30" t="b">
        <f>IFERROR(OR('Upload Data'!$B36 = "", IFERROR(AND(LEN(AA49) &gt;= 2, MATCH(AB49, listCertificateTypes, 0), AC49 &gt; -1, INT(AC49) = AC49), FALSE)), FALSE)</f>
        <v>1</v>
      </c>
      <c r="Y49" s="30">
        <f>IFERROR(FIND("-", 'Upload Data'!$B36, 1), 1000)</f>
        <v>1000</v>
      </c>
      <c r="Z49" s="30">
        <f>IFERROR(FIND("-", 'Upload Data'!$B36, Y49 + 1), 1000)</f>
        <v>1000</v>
      </c>
      <c r="AA49" s="30" t="str">
        <f>IFERROR(LEFT('Upload Data'!$B36, Y49 - 1), "")</f>
        <v/>
      </c>
      <c r="AB49" s="30" t="str">
        <f>IFERROR(MID('Upload Data'!$B36, Y49 + 1, Z49 - Y49 - 1), "")</f>
        <v/>
      </c>
      <c r="AC49" s="30">
        <f>IFERROR(VALUE(RIGHT('Upload Data'!$B36, 6)), -1)</f>
        <v>-1</v>
      </c>
    </row>
    <row r="50" spans="1:29">
      <c r="A50" s="29">
        <f t="shared" si="2"/>
        <v>37</v>
      </c>
      <c r="B50" s="28" t="b">
        <f>NOT(IFERROR('Upload Data'!A37 = "ERROR", TRUE))</f>
        <v>1</v>
      </c>
      <c r="C50" s="28">
        <f t="shared" si="3"/>
        <v>37</v>
      </c>
      <c r="D50" s="30" t="b">
        <f>IF(B50, ('Upload Data'!A37 &amp; 'Upload Data'!B37 &amp; 'Upload Data'!D37 &amp; 'Upload Data'!E37 &amp; 'Upload Data'!F37) &lt;&gt; "", FALSE)</f>
        <v>0</v>
      </c>
      <c r="E50" s="28" t="str">
        <f t="shared" si="9"/>
        <v/>
      </c>
      <c r="F50" s="28" t="str">
        <f t="shared" si="10"/>
        <v/>
      </c>
      <c r="G50" s="30" t="b">
        <f t="shared" si="1"/>
        <v>1</v>
      </c>
      <c r="H50" s="30" t="b">
        <f>IFERROR(AND(OR(NOT(D50), 'Upload Data'!$A37 &lt;&gt; "", 'Upload Data'!$B37 &lt;&gt; ""), I50, J50, S50 &lt;= 1), FALSE)</f>
        <v>1</v>
      </c>
      <c r="I50" s="30" t="b">
        <f t="shared" si="6"/>
        <v>1</v>
      </c>
      <c r="J50" s="30" t="b">
        <f t="shared" si="7"/>
        <v>1</v>
      </c>
      <c r="K50" s="31" t="s">
        <v>81</v>
      </c>
      <c r="L50" s="31" t="s">
        <v>81</v>
      </c>
      <c r="M50" s="30" t="b">
        <f>IFERROR(OR(NOT(D50), 'Upload Data'!E37 &lt;&gt; ""), FALSE)</f>
        <v>1</v>
      </c>
      <c r="N50" s="30" t="b">
        <f>IFERROR(OR(AND(NOT(D50), 'Upload Data'!F37 = ""), IFERROR(MATCH('Upload Data'!F37, listTradingRelationship, 0), FALSE)), FALSE)</f>
        <v>1</v>
      </c>
      <c r="O50" s="30"/>
      <c r="P50" s="30"/>
      <c r="Q50" s="30"/>
      <c r="R50" s="30" t="str">
        <f>IFERROR(IF('Upload Data'!$A37 &lt;&gt; "", 'Upload Data'!$A37, 'Upload Data'!$B37) &amp; "-" &amp; 'Upload Data'!$C37, "-")</f>
        <v>-</v>
      </c>
      <c r="S50" s="30">
        <f t="shared" si="8"/>
        <v>0</v>
      </c>
      <c r="T50" s="30"/>
      <c r="U50" s="30" t="b">
        <f>IFERROR(OR('Upload Data'!$A37 = "", IFERROR(AND(LEN('Upload Data'!$A37 ) = 11, LEFT('Upload Data'!$A37, 4) = "FSC-", MID('Upload Data'!$A37, 5, 1) &gt;= "A", MID('Upload Data'!$A37, 5, 1) &lt;= "Z", V50 &gt; 0, INT(V50) = V50), FALSE)), FALSE)</f>
        <v>1</v>
      </c>
      <c r="V50" s="30">
        <f>IFERROR(VALUE(RIGHT('Upload Data'!$A37, 6)), -1)</f>
        <v>-1</v>
      </c>
      <c r="W50" s="30"/>
      <c r="X50" s="30" t="b">
        <f>IFERROR(OR('Upload Data'!$B37 = "", IFERROR(AND(LEN(AA50) &gt;= 2, MATCH(AB50, listCertificateTypes, 0), AC50 &gt; -1, INT(AC50) = AC50), FALSE)), FALSE)</f>
        <v>1</v>
      </c>
      <c r="Y50" s="30">
        <f>IFERROR(FIND("-", 'Upload Data'!$B37, 1), 1000)</f>
        <v>1000</v>
      </c>
      <c r="Z50" s="30">
        <f>IFERROR(FIND("-", 'Upload Data'!$B37, Y50 + 1), 1000)</f>
        <v>1000</v>
      </c>
      <c r="AA50" s="30" t="str">
        <f>IFERROR(LEFT('Upload Data'!$B37, Y50 - 1), "")</f>
        <v/>
      </c>
      <c r="AB50" s="30" t="str">
        <f>IFERROR(MID('Upload Data'!$B37, Y50 + 1, Z50 - Y50 - 1), "")</f>
        <v/>
      </c>
      <c r="AC50" s="30">
        <f>IFERROR(VALUE(RIGHT('Upload Data'!$B37, 6)), -1)</f>
        <v>-1</v>
      </c>
    </row>
    <row r="51" spans="1:29">
      <c r="A51" s="29">
        <f t="shared" si="2"/>
        <v>38</v>
      </c>
      <c r="B51" s="28" t="b">
        <f>NOT(IFERROR('Upload Data'!A38 = "ERROR", TRUE))</f>
        <v>1</v>
      </c>
      <c r="C51" s="28">
        <f t="shared" si="3"/>
        <v>38</v>
      </c>
      <c r="D51" s="30" t="b">
        <f>IF(B51, ('Upload Data'!A38 &amp; 'Upload Data'!B38 &amp; 'Upload Data'!D38 &amp; 'Upload Data'!E38 &amp; 'Upload Data'!F38) &lt;&gt; "", FALSE)</f>
        <v>0</v>
      </c>
      <c r="E51" s="28" t="str">
        <f t="shared" si="9"/>
        <v/>
      </c>
      <c r="F51" s="28" t="str">
        <f t="shared" si="10"/>
        <v/>
      </c>
      <c r="G51" s="30" t="b">
        <f t="shared" si="1"/>
        <v>1</v>
      </c>
      <c r="H51" s="30" t="b">
        <f>IFERROR(AND(OR(NOT(D51), 'Upload Data'!$A38 &lt;&gt; "", 'Upload Data'!$B38 &lt;&gt; ""), I51, J51, S51 &lt;= 1), FALSE)</f>
        <v>1</v>
      </c>
      <c r="I51" s="30" t="b">
        <f t="shared" si="6"/>
        <v>1</v>
      </c>
      <c r="J51" s="30" t="b">
        <f t="shared" si="7"/>
        <v>1</v>
      </c>
      <c r="K51" s="31" t="s">
        <v>81</v>
      </c>
      <c r="L51" s="31" t="s">
        <v>81</v>
      </c>
      <c r="M51" s="30" t="b">
        <f>IFERROR(OR(NOT(D51), 'Upload Data'!E38 &lt;&gt; ""), FALSE)</f>
        <v>1</v>
      </c>
      <c r="N51" s="30" t="b">
        <f>IFERROR(OR(AND(NOT(D51), 'Upload Data'!F38 = ""), IFERROR(MATCH('Upload Data'!F38, listTradingRelationship, 0), FALSE)), FALSE)</f>
        <v>1</v>
      </c>
      <c r="O51" s="30"/>
      <c r="P51" s="30"/>
      <c r="Q51" s="30"/>
      <c r="R51" s="30" t="str">
        <f>IFERROR(IF('Upload Data'!$A38 &lt;&gt; "", 'Upload Data'!$A38, 'Upload Data'!$B38) &amp; "-" &amp; 'Upload Data'!$C38, "-")</f>
        <v>-</v>
      </c>
      <c r="S51" s="30">
        <f t="shared" si="8"/>
        <v>0</v>
      </c>
      <c r="T51" s="30"/>
      <c r="U51" s="30" t="b">
        <f>IFERROR(OR('Upload Data'!$A38 = "", IFERROR(AND(LEN('Upload Data'!$A38 ) = 11, LEFT('Upload Data'!$A38, 4) = "FSC-", MID('Upload Data'!$A38, 5, 1) &gt;= "A", MID('Upload Data'!$A38, 5, 1) &lt;= "Z", V51 &gt; 0, INT(V51) = V51), FALSE)), FALSE)</f>
        <v>1</v>
      </c>
      <c r="V51" s="30">
        <f>IFERROR(VALUE(RIGHT('Upload Data'!$A38, 6)), -1)</f>
        <v>-1</v>
      </c>
      <c r="W51" s="30"/>
      <c r="X51" s="30" t="b">
        <f>IFERROR(OR('Upload Data'!$B38 = "", IFERROR(AND(LEN(AA51) &gt;= 2, MATCH(AB51, listCertificateTypes, 0), AC51 &gt; -1, INT(AC51) = AC51), FALSE)), FALSE)</f>
        <v>1</v>
      </c>
      <c r="Y51" s="30">
        <f>IFERROR(FIND("-", 'Upload Data'!$B38, 1), 1000)</f>
        <v>1000</v>
      </c>
      <c r="Z51" s="30">
        <f>IFERROR(FIND("-", 'Upload Data'!$B38, Y51 + 1), 1000)</f>
        <v>1000</v>
      </c>
      <c r="AA51" s="30" t="str">
        <f>IFERROR(LEFT('Upload Data'!$B38, Y51 - 1), "")</f>
        <v/>
      </c>
      <c r="AB51" s="30" t="str">
        <f>IFERROR(MID('Upload Data'!$B38, Y51 + 1, Z51 - Y51 - 1), "")</f>
        <v/>
      </c>
      <c r="AC51" s="30">
        <f>IFERROR(VALUE(RIGHT('Upload Data'!$B38, 6)), -1)</f>
        <v>-1</v>
      </c>
    </row>
    <row r="52" spans="1:29">
      <c r="A52" s="29">
        <f t="shared" si="2"/>
        <v>39</v>
      </c>
      <c r="B52" s="28" t="b">
        <f>NOT(IFERROR('Upload Data'!A39 = "ERROR", TRUE))</f>
        <v>1</v>
      </c>
      <c r="C52" s="28">
        <f t="shared" si="3"/>
        <v>39</v>
      </c>
      <c r="D52" s="30" t="b">
        <f>IF(B52, ('Upload Data'!A39 &amp; 'Upload Data'!B39 &amp; 'Upload Data'!D39 &amp; 'Upload Data'!E39 &amp; 'Upload Data'!F39) &lt;&gt; "", FALSE)</f>
        <v>0</v>
      </c>
      <c r="E52" s="28" t="str">
        <f t="shared" si="9"/>
        <v/>
      </c>
      <c r="F52" s="28" t="str">
        <f t="shared" si="10"/>
        <v/>
      </c>
      <c r="G52" s="30" t="b">
        <f t="shared" si="1"/>
        <v>1</v>
      </c>
      <c r="H52" s="30" t="b">
        <f>IFERROR(AND(OR(NOT(D52), 'Upload Data'!$A39 &lt;&gt; "", 'Upload Data'!$B39 &lt;&gt; ""), I52, J52, S52 &lt;= 1), FALSE)</f>
        <v>1</v>
      </c>
      <c r="I52" s="30" t="b">
        <f t="shared" si="6"/>
        <v>1</v>
      </c>
      <c r="J52" s="30" t="b">
        <f t="shared" si="7"/>
        <v>1</v>
      </c>
      <c r="K52" s="31" t="s">
        <v>81</v>
      </c>
      <c r="L52" s="31" t="s">
        <v>81</v>
      </c>
      <c r="M52" s="30" t="b">
        <f>IFERROR(OR(NOT(D52), 'Upload Data'!E39 &lt;&gt; ""), FALSE)</f>
        <v>1</v>
      </c>
      <c r="N52" s="30" t="b">
        <f>IFERROR(OR(AND(NOT(D52), 'Upload Data'!F39 = ""), IFERROR(MATCH('Upload Data'!F39, listTradingRelationship, 0), FALSE)), FALSE)</f>
        <v>1</v>
      </c>
      <c r="O52" s="30"/>
      <c r="P52" s="30"/>
      <c r="Q52" s="30"/>
      <c r="R52" s="30" t="str">
        <f>IFERROR(IF('Upload Data'!$A39 &lt;&gt; "", 'Upload Data'!$A39, 'Upload Data'!$B39) &amp; "-" &amp; 'Upload Data'!$C39, "-")</f>
        <v>-</v>
      </c>
      <c r="S52" s="30">
        <f t="shared" si="8"/>
        <v>0</v>
      </c>
      <c r="T52" s="30"/>
      <c r="U52" s="30" t="b">
        <f>IFERROR(OR('Upload Data'!$A39 = "", IFERROR(AND(LEN('Upload Data'!$A39 ) = 11, LEFT('Upload Data'!$A39, 4) = "FSC-", MID('Upload Data'!$A39, 5, 1) &gt;= "A", MID('Upload Data'!$A39, 5, 1) &lt;= "Z", V52 &gt; 0, INT(V52) = V52), FALSE)), FALSE)</f>
        <v>1</v>
      </c>
      <c r="V52" s="30">
        <f>IFERROR(VALUE(RIGHT('Upload Data'!$A39, 6)), -1)</f>
        <v>-1</v>
      </c>
      <c r="W52" s="30"/>
      <c r="X52" s="30" t="b">
        <f>IFERROR(OR('Upload Data'!$B39 = "", IFERROR(AND(LEN(AA52) &gt;= 2, MATCH(AB52, listCertificateTypes, 0), AC52 &gt; -1, INT(AC52) = AC52), FALSE)), FALSE)</f>
        <v>1</v>
      </c>
      <c r="Y52" s="30">
        <f>IFERROR(FIND("-", 'Upload Data'!$B39, 1), 1000)</f>
        <v>1000</v>
      </c>
      <c r="Z52" s="30">
        <f>IFERROR(FIND("-", 'Upload Data'!$B39, Y52 + 1), 1000)</f>
        <v>1000</v>
      </c>
      <c r="AA52" s="30" t="str">
        <f>IFERROR(LEFT('Upload Data'!$B39, Y52 - 1), "")</f>
        <v/>
      </c>
      <c r="AB52" s="30" t="str">
        <f>IFERROR(MID('Upload Data'!$B39, Y52 + 1, Z52 - Y52 - 1), "")</f>
        <v/>
      </c>
      <c r="AC52" s="30">
        <f>IFERROR(VALUE(RIGHT('Upload Data'!$B39, 6)), -1)</f>
        <v>-1</v>
      </c>
    </row>
    <row r="53" spans="1:29">
      <c r="A53" s="29">
        <f t="shared" si="2"/>
        <v>40</v>
      </c>
      <c r="B53" s="28" t="b">
        <f>NOT(IFERROR('Upload Data'!A40 = "ERROR", TRUE))</f>
        <v>1</v>
      </c>
      <c r="C53" s="28">
        <f t="shared" si="3"/>
        <v>40</v>
      </c>
      <c r="D53" s="30" t="b">
        <f>IF(B53, ('Upload Data'!A40 &amp; 'Upload Data'!B40 &amp; 'Upload Data'!D40 &amp; 'Upload Data'!E40 &amp; 'Upload Data'!F40) &lt;&gt; "", FALSE)</f>
        <v>0</v>
      </c>
      <c r="E53" s="28" t="str">
        <f t="shared" si="9"/>
        <v/>
      </c>
      <c r="F53" s="28" t="str">
        <f t="shared" si="10"/>
        <v/>
      </c>
      <c r="G53" s="30" t="b">
        <f t="shared" si="1"/>
        <v>1</v>
      </c>
      <c r="H53" s="30" t="b">
        <f>IFERROR(AND(OR(NOT(D53), 'Upload Data'!$A40 &lt;&gt; "", 'Upload Data'!$B40 &lt;&gt; ""), I53, J53, S53 &lt;= 1), FALSE)</f>
        <v>1</v>
      </c>
      <c r="I53" s="30" t="b">
        <f t="shared" si="6"/>
        <v>1</v>
      </c>
      <c r="J53" s="30" t="b">
        <f t="shared" si="7"/>
        <v>1</v>
      </c>
      <c r="K53" s="31" t="s">
        <v>81</v>
      </c>
      <c r="L53" s="31" t="s">
        <v>81</v>
      </c>
      <c r="M53" s="30" t="b">
        <f>IFERROR(OR(NOT(D53), 'Upload Data'!E40 &lt;&gt; ""), FALSE)</f>
        <v>1</v>
      </c>
      <c r="N53" s="30" t="b">
        <f>IFERROR(OR(AND(NOT(D53), 'Upload Data'!F40 = ""), IFERROR(MATCH('Upload Data'!F40, listTradingRelationship, 0), FALSE)), FALSE)</f>
        <v>1</v>
      </c>
      <c r="O53" s="30"/>
      <c r="P53" s="30"/>
      <c r="Q53" s="30"/>
      <c r="R53" s="30" t="str">
        <f>IFERROR(IF('Upload Data'!$A40 &lt;&gt; "", 'Upload Data'!$A40, 'Upload Data'!$B40) &amp; "-" &amp; 'Upload Data'!$C40, "-")</f>
        <v>-</v>
      </c>
      <c r="S53" s="30">
        <f t="shared" si="8"/>
        <v>0</v>
      </c>
      <c r="T53" s="30"/>
      <c r="U53" s="30" t="b">
        <f>IFERROR(OR('Upload Data'!$A40 = "", IFERROR(AND(LEN('Upload Data'!$A40 ) = 11, LEFT('Upload Data'!$A40, 4) = "FSC-", MID('Upload Data'!$A40, 5, 1) &gt;= "A", MID('Upload Data'!$A40, 5, 1) &lt;= "Z", V53 &gt; 0, INT(V53) = V53), FALSE)), FALSE)</f>
        <v>1</v>
      </c>
      <c r="V53" s="30">
        <f>IFERROR(VALUE(RIGHT('Upload Data'!$A40, 6)), -1)</f>
        <v>-1</v>
      </c>
      <c r="W53" s="30"/>
      <c r="X53" s="30" t="b">
        <f>IFERROR(OR('Upload Data'!$B40 = "", IFERROR(AND(LEN(AA53) &gt;= 2, MATCH(AB53, listCertificateTypes, 0), AC53 &gt; -1, INT(AC53) = AC53), FALSE)), FALSE)</f>
        <v>1</v>
      </c>
      <c r="Y53" s="30">
        <f>IFERROR(FIND("-", 'Upload Data'!$B40, 1), 1000)</f>
        <v>1000</v>
      </c>
      <c r="Z53" s="30">
        <f>IFERROR(FIND("-", 'Upload Data'!$B40, Y53 + 1), 1000)</f>
        <v>1000</v>
      </c>
      <c r="AA53" s="30" t="str">
        <f>IFERROR(LEFT('Upload Data'!$B40, Y53 - 1), "")</f>
        <v/>
      </c>
      <c r="AB53" s="30" t="str">
        <f>IFERROR(MID('Upload Data'!$B40, Y53 + 1, Z53 - Y53 - 1), "")</f>
        <v/>
      </c>
      <c r="AC53" s="30">
        <f>IFERROR(VALUE(RIGHT('Upload Data'!$B40, 6)), -1)</f>
        <v>-1</v>
      </c>
    </row>
    <row r="54" spans="1:29">
      <c r="A54" s="29">
        <f t="shared" si="2"/>
        <v>41</v>
      </c>
      <c r="B54" s="28" t="b">
        <f>NOT(IFERROR('Upload Data'!A41 = "ERROR", TRUE))</f>
        <v>1</v>
      </c>
      <c r="C54" s="28">
        <f t="shared" si="3"/>
        <v>41</v>
      </c>
      <c r="D54" s="30" t="b">
        <f>IF(B54, ('Upload Data'!A41 &amp; 'Upload Data'!B41 &amp; 'Upload Data'!D41 &amp; 'Upload Data'!E41 &amp; 'Upload Data'!F41) &lt;&gt; "", FALSE)</f>
        <v>0</v>
      </c>
      <c r="E54" s="28" t="str">
        <f t="shared" si="9"/>
        <v/>
      </c>
      <c r="F54" s="28" t="str">
        <f t="shared" si="10"/>
        <v/>
      </c>
      <c r="G54" s="30" t="b">
        <f t="shared" si="1"/>
        <v>1</v>
      </c>
      <c r="H54" s="30" t="b">
        <f>IFERROR(AND(OR(NOT(D54), 'Upload Data'!$A41 &lt;&gt; "", 'Upload Data'!$B41 &lt;&gt; ""), I54, J54, S54 &lt;= 1), FALSE)</f>
        <v>1</v>
      </c>
      <c r="I54" s="30" t="b">
        <f t="shared" si="6"/>
        <v>1</v>
      </c>
      <c r="J54" s="30" t="b">
        <f t="shared" si="7"/>
        <v>1</v>
      </c>
      <c r="K54" s="31" t="s">
        <v>81</v>
      </c>
      <c r="L54" s="31" t="s">
        <v>81</v>
      </c>
      <c r="M54" s="30" t="b">
        <f>IFERROR(OR(NOT(D54), 'Upload Data'!E41 &lt;&gt; ""), FALSE)</f>
        <v>1</v>
      </c>
      <c r="N54" s="30" t="b">
        <f>IFERROR(OR(AND(NOT(D54), 'Upload Data'!F41 = ""), IFERROR(MATCH('Upload Data'!F41, listTradingRelationship, 0), FALSE)), FALSE)</f>
        <v>1</v>
      </c>
      <c r="O54" s="30"/>
      <c r="P54" s="30"/>
      <c r="Q54" s="30"/>
      <c r="R54" s="30" t="str">
        <f>IFERROR(IF('Upload Data'!$A41 &lt;&gt; "", 'Upload Data'!$A41, 'Upload Data'!$B41) &amp; "-" &amp; 'Upload Data'!$C41, "-")</f>
        <v>-</v>
      </c>
      <c r="S54" s="30">
        <f t="shared" si="8"/>
        <v>0</v>
      </c>
      <c r="T54" s="30"/>
      <c r="U54" s="30" t="b">
        <f>IFERROR(OR('Upload Data'!$A41 = "", IFERROR(AND(LEN('Upload Data'!$A41 ) = 11, LEFT('Upload Data'!$A41, 4) = "FSC-", MID('Upload Data'!$A41, 5, 1) &gt;= "A", MID('Upload Data'!$A41, 5, 1) &lt;= "Z", V54 &gt; 0, INT(V54) = V54), FALSE)), FALSE)</f>
        <v>1</v>
      </c>
      <c r="V54" s="30">
        <f>IFERROR(VALUE(RIGHT('Upload Data'!$A41, 6)), -1)</f>
        <v>-1</v>
      </c>
      <c r="W54" s="30"/>
      <c r="X54" s="30" t="b">
        <f>IFERROR(OR('Upload Data'!$B41 = "", IFERROR(AND(LEN(AA54) &gt;= 2, MATCH(AB54, listCertificateTypes, 0), AC54 &gt; -1, INT(AC54) = AC54), FALSE)), FALSE)</f>
        <v>1</v>
      </c>
      <c r="Y54" s="30">
        <f>IFERROR(FIND("-", 'Upload Data'!$B41, 1), 1000)</f>
        <v>1000</v>
      </c>
      <c r="Z54" s="30">
        <f>IFERROR(FIND("-", 'Upload Data'!$B41, Y54 + 1), 1000)</f>
        <v>1000</v>
      </c>
      <c r="AA54" s="30" t="str">
        <f>IFERROR(LEFT('Upload Data'!$B41, Y54 - 1), "")</f>
        <v/>
      </c>
      <c r="AB54" s="30" t="str">
        <f>IFERROR(MID('Upload Data'!$B41, Y54 + 1, Z54 - Y54 - 1), "")</f>
        <v/>
      </c>
      <c r="AC54" s="30">
        <f>IFERROR(VALUE(RIGHT('Upload Data'!$B41, 6)), -1)</f>
        <v>-1</v>
      </c>
    </row>
    <row r="55" spans="1:29">
      <c r="A55" s="29">
        <f t="shared" si="2"/>
        <v>42</v>
      </c>
      <c r="B55" s="28" t="b">
        <f>NOT(IFERROR('Upload Data'!A42 = "ERROR", TRUE))</f>
        <v>1</v>
      </c>
      <c r="C55" s="28">
        <f t="shared" si="3"/>
        <v>42</v>
      </c>
      <c r="D55" s="30" t="b">
        <f>IF(B55, ('Upload Data'!A42 &amp; 'Upload Data'!B42 &amp; 'Upload Data'!D42 &amp; 'Upload Data'!E42 &amp; 'Upload Data'!F42) &lt;&gt; "", FALSE)</f>
        <v>0</v>
      </c>
      <c r="E55" s="28" t="str">
        <f t="shared" si="9"/>
        <v/>
      </c>
      <c r="F55" s="28" t="str">
        <f t="shared" si="10"/>
        <v/>
      </c>
      <c r="G55" s="30" t="b">
        <f t="shared" si="1"/>
        <v>1</v>
      </c>
      <c r="H55" s="30" t="b">
        <f>IFERROR(AND(OR(NOT(D55), 'Upload Data'!$A42 &lt;&gt; "", 'Upload Data'!$B42 &lt;&gt; ""), I55, J55, S55 &lt;= 1), FALSE)</f>
        <v>1</v>
      </c>
      <c r="I55" s="30" t="b">
        <f t="shared" si="6"/>
        <v>1</v>
      </c>
      <c r="J55" s="30" t="b">
        <f t="shared" si="7"/>
        <v>1</v>
      </c>
      <c r="K55" s="31" t="s">
        <v>81</v>
      </c>
      <c r="L55" s="31" t="s">
        <v>81</v>
      </c>
      <c r="M55" s="30" t="b">
        <f>IFERROR(OR(NOT(D55), 'Upload Data'!E42 &lt;&gt; ""), FALSE)</f>
        <v>1</v>
      </c>
      <c r="N55" s="30" t="b">
        <f>IFERROR(OR(AND(NOT(D55), 'Upload Data'!F42 = ""), IFERROR(MATCH('Upload Data'!F42, listTradingRelationship, 0), FALSE)), FALSE)</f>
        <v>1</v>
      </c>
      <c r="O55" s="30"/>
      <c r="P55" s="30"/>
      <c r="Q55" s="30"/>
      <c r="R55" s="30" t="str">
        <f>IFERROR(IF('Upload Data'!$A42 &lt;&gt; "", 'Upload Data'!$A42, 'Upload Data'!$B42) &amp; "-" &amp; 'Upload Data'!$C42, "-")</f>
        <v>-</v>
      </c>
      <c r="S55" s="30">
        <f t="shared" si="8"/>
        <v>0</v>
      </c>
      <c r="T55" s="30"/>
      <c r="U55" s="30" t="b">
        <f>IFERROR(OR('Upload Data'!$A42 = "", IFERROR(AND(LEN('Upload Data'!$A42 ) = 11, LEFT('Upload Data'!$A42, 4) = "FSC-", MID('Upload Data'!$A42, 5, 1) &gt;= "A", MID('Upload Data'!$A42, 5, 1) &lt;= "Z", V55 &gt; 0, INT(V55) = V55), FALSE)), FALSE)</f>
        <v>1</v>
      </c>
      <c r="V55" s="30">
        <f>IFERROR(VALUE(RIGHT('Upload Data'!$A42, 6)), -1)</f>
        <v>-1</v>
      </c>
      <c r="W55" s="30"/>
      <c r="X55" s="30" t="b">
        <f>IFERROR(OR('Upload Data'!$B42 = "", IFERROR(AND(LEN(AA55) &gt;= 2, MATCH(AB55, listCertificateTypes, 0), AC55 &gt; -1, INT(AC55) = AC55), FALSE)), FALSE)</f>
        <v>1</v>
      </c>
      <c r="Y55" s="30">
        <f>IFERROR(FIND("-", 'Upload Data'!$B42, 1), 1000)</f>
        <v>1000</v>
      </c>
      <c r="Z55" s="30">
        <f>IFERROR(FIND("-", 'Upload Data'!$B42, Y55 + 1), 1000)</f>
        <v>1000</v>
      </c>
      <c r="AA55" s="30" t="str">
        <f>IFERROR(LEFT('Upload Data'!$B42, Y55 - 1), "")</f>
        <v/>
      </c>
      <c r="AB55" s="30" t="str">
        <f>IFERROR(MID('Upload Data'!$B42, Y55 + 1, Z55 - Y55 - 1), "")</f>
        <v/>
      </c>
      <c r="AC55" s="30">
        <f>IFERROR(VALUE(RIGHT('Upload Data'!$B42, 6)), -1)</f>
        <v>-1</v>
      </c>
    </row>
    <row r="56" spans="1:29">
      <c r="A56" s="29">
        <f t="shared" si="2"/>
        <v>43</v>
      </c>
      <c r="B56" s="28" t="b">
        <f>NOT(IFERROR('Upload Data'!A43 = "ERROR", TRUE))</f>
        <v>1</v>
      </c>
      <c r="C56" s="28">
        <f t="shared" si="3"/>
        <v>43</v>
      </c>
      <c r="D56" s="30" t="b">
        <f>IF(B56, ('Upload Data'!A43 &amp; 'Upload Data'!B43 &amp; 'Upload Data'!D43 &amp; 'Upload Data'!E43 &amp; 'Upload Data'!F43) &lt;&gt; "", FALSE)</f>
        <v>0</v>
      </c>
      <c r="E56" s="28" t="str">
        <f t="shared" si="9"/>
        <v/>
      </c>
      <c r="F56" s="28" t="str">
        <f t="shared" si="10"/>
        <v/>
      </c>
      <c r="G56" s="30" t="b">
        <f t="shared" si="1"/>
        <v>1</v>
      </c>
      <c r="H56" s="30" t="b">
        <f>IFERROR(AND(OR(NOT(D56), 'Upload Data'!$A43 &lt;&gt; "", 'Upload Data'!$B43 &lt;&gt; ""), I56, J56, S56 &lt;= 1), FALSE)</f>
        <v>1</v>
      </c>
      <c r="I56" s="30" t="b">
        <f t="shared" si="6"/>
        <v>1</v>
      </c>
      <c r="J56" s="30" t="b">
        <f t="shared" si="7"/>
        <v>1</v>
      </c>
      <c r="K56" s="31" t="s">
        <v>81</v>
      </c>
      <c r="L56" s="31" t="s">
        <v>81</v>
      </c>
      <c r="M56" s="30" t="b">
        <f>IFERROR(OR(NOT(D56), 'Upload Data'!E43 &lt;&gt; ""), FALSE)</f>
        <v>1</v>
      </c>
      <c r="N56" s="30" t="b">
        <f>IFERROR(OR(AND(NOT(D56), 'Upload Data'!F43 = ""), IFERROR(MATCH('Upload Data'!F43, listTradingRelationship, 0), FALSE)), FALSE)</f>
        <v>1</v>
      </c>
      <c r="O56" s="30"/>
      <c r="P56" s="30"/>
      <c r="Q56" s="30"/>
      <c r="R56" s="30" t="str">
        <f>IFERROR(IF('Upload Data'!$A43 &lt;&gt; "", 'Upload Data'!$A43, 'Upload Data'!$B43) &amp; "-" &amp; 'Upload Data'!$C43, "-")</f>
        <v>-</v>
      </c>
      <c r="S56" s="30">
        <f t="shared" si="8"/>
        <v>0</v>
      </c>
      <c r="T56" s="30"/>
      <c r="U56" s="30" t="b">
        <f>IFERROR(OR('Upload Data'!$A43 = "", IFERROR(AND(LEN('Upload Data'!$A43 ) = 11, LEFT('Upload Data'!$A43, 4) = "FSC-", MID('Upload Data'!$A43, 5, 1) &gt;= "A", MID('Upload Data'!$A43, 5, 1) &lt;= "Z", V56 &gt; 0, INT(V56) = V56), FALSE)), FALSE)</f>
        <v>1</v>
      </c>
      <c r="V56" s="30">
        <f>IFERROR(VALUE(RIGHT('Upload Data'!$A43, 6)), -1)</f>
        <v>-1</v>
      </c>
      <c r="W56" s="30"/>
      <c r="X56" s="30" t="b">
        <f>IFERROR(OR('Upload Data'!$B43 = "", IFERROR(AND(LEN(AA56) &gt;= 2, MATCH(AB56, listCertificateTypes, 0), AC56 &gt; -1, INT(AC56) = AC56), FALSE)), FALSE)</f>
        <v>1</v>
      </c>
      <c r="Y56" s="30">
        <f>IFERROR(FIND("-", 'Upload Data'!$B43, 1), 1000)</f>
        <v>1000</v>
      </c>
      <c r="Z56" s="30">
        <f>IFERROR(FIND("-", 'Upload Data'!$B43, Y56 + 1), 1000)</f>
        <v>1000</v>
      </c>
      <c r="AA56" s="30" t="str">
        <f>IFERROR(LEFT('Upload Data'!$B43, Y56 - 1), "")</f>
        <v/>
      </c>
      <c r="AB56" s="30" t="str">
        <f>IFERROR(MID('Upload Data'!$B43, Y56 + 1, Z56 - Y56 - 1), "")</f>
        <v/>
      </c>
      <c r="AC56" s="30">
        <f>IFERROR(VALUE(RIGHT('Upload Data'!$B43, 6)), -1)</f>
        <v>-1</v>
      </c>
    </row>
    <row r="57" spans="1:29">
      <c r="A57" s="29">
        <f t="shared" si="2"/>
        <v>44</v>
      </c>
      <c r="B57" s="28" t="b">
        <f>NOT(IFERROR('Upload Data'!A44 = "ERROR", TRUE))</f>
        <v>1</v>
      </c>
      <c r="C57" s="28">
        <f t="shared" si="3"/>
        <v>44</v>
      </c>
      <c r="D57" s="30" t="b">
        <f>IF(B57, ('Upload Data'!A44 &amp; 'Upload Data'!B44 &amp; 'Upload Data'!D44 &amp; 'Upload Data'!E44 &amp; 'Upload Data'!F44) &lt;&gt; "", FALSE)</f>
        <v>0</v>
      </c>
      <c r="E57" s="28" t="str">
        <f t="shared" si="9"/>
        <v/>
      </c>
      <c r="F57" s="28" t="str">
        <f t="shared" si="10"/>
        <v/>
      </c>
      <c r="G57" s="30" t="b">
        <f t="shared" si="1"/>
        <v>1</v>
      </c>
      <c r="H57" s="30" t="b">
        <f>IFERROR(AND(OR(NOT(D57), 'Upload Data'!$A44 &lt;&gt; "", 'Upload Data'!$B44 &lt;&gt; ""), I57, J57, S57 &lt;= 1), FALSE)</f>
        <v>1</v>
      </c>
      <c r="I57" s="30" t="b">
        <f t="shared" si="6"/>
        <v>1</v>
      </c>
      <c r="J57" s="30" t="b">
        <f t="shared" si="7"/>
        <v>1</v>
      </c>
      <c r="K57" s="31" t="s">
        <v>81</v>
      </c>
      <c r="L57" s="31" t="s">
        <v>81</v>
      </c>
      <c r="M57" s="30" t="b">
        <f>IFERROR(OR(NOT(D57), 'Upload Data'!E44 &lt;&gt; ""), FALSE)</f>
        <v>1</v>
      </c>
      <c r="N57" s="30" t="b">
        <f>IFERROR(OR(AND(NOT(D57), 'Upload Data'!F44 = ""), IFERROR(MATCH('Upload Data'!F44, listTradingRelationship, 0), FALSE)), FALSE)</f>
        <v>1</v>
      </c>
      <c r="O57" s="30"/>
      <c r="P57" s="30"/>
      <c r="Q57" s="30"/>
      <c r="R57" s="30" t="str">
        <f>IFERROR(IF('Upload Data'!$A44 &lt;&gt; "", 'Upload Data'!$A44, 'Upload Data'!$B44) &amp; "-" &amp; 'Upload Data'!$C44, "-")</f>
        <v>-</v>
      </c>
      <c r="S57" s="30">
        <f t="shared" si="8"/>
        <v>0</v>
      </c>
      <c r="T57" s="30"/>
      <c r="U57" s="30" t="b">
        <f>IFERROR(OR('Upload Data'!$A44 = "", IFERROR(AND(LEN('Upload Data'!$A44 ) = 11, LEFT('Upload Data'!$A44, 4) = "FSC-", MID('Upload Data'!$A44, 5, 1) &gt;= "A", MID('Upload Data'!$A44, 5, 1) &lt;= "Z", V57 &gt; 0, INT(V57) = V57), FALSE)), FALSE)</f>
        <v>1</v>
      </c>
      <c r="V57" s="30">
        <f>IFERROR(VALUE(RIGHT('Upload Data'!$A44, 6)), -1)</f>
        <v>-1</v>
      </c>
      <c r="W57" s="30"/>
      <c r="X57" s="30" t="b">
        <f>IFERROR(OR('Upload Data'!$B44 = "", IFERROR(AND(LEN(AA57) &gt;= 2, MATCH(AB57, listCertificateTypes, 0), AC57 &gt; -1, INT(AC57) = AC57), FALSE)), FALSE)</f>
        <v>1</v>
      </c>
      <c r="Y57" s="30">
        <f>IFERROR(FIND("-", 'Upload Data'!$B44, 1), 1000)</f>
        <v>1000</v>
      </c>
      <c r="Z57" s="30">
        <f>IFERROR(FIND("-", 'Upload Data'!$B44, Y57 + 1), 1000)</f>
        <v>1000</v>
      </c>
      <c r="AA57" s="30" t="str">
        <f>IFERROR(LEFT('Upload Data'!$B44, Y57 - 1), "")</f>
        <v/>
      </c>
      <c r="AB57" s="30" t="str">
        <f>IFERROR(MID('Upload Data'!$B44, Y57 + 1, Z57 - Y57 - 1), "")</f>
        <v/>
      </c>
      <c r="AC57" s="30">
        <f>IFERROR(VALUE(RIGHT('Upload Data'!$B44, 6)), -1)</f>
        <v>-1</v>
      </c>
    </row>
    <row r="58" spans="1:29">
      <c r="A58" s="29">
        <f t="shared" si="2"/>
        <v>45</v>
      </c>
      <c r="B58" s="28" t="b">
        <f>NOT(IFERROR('Upload Data'!A45 = "ERROR", TRUE))</f>
        <v>1</v>
      </c>
      <c r="C58" s="28">
        <f t="shared" si="3"/>
        <v>45</v>
      </c>
      <c r="D58" s="30" t="b">
        <f>IF(B58, ('Upload Data'!A45 &amp; 'Upload Data'!B45 &amp; 'Upload Data'!D45 &amp; 'Upload Data'!E45 &amp; 'Upload Data'!F45) &lt;&gt; "", FALSE)</f>
        <v>0</v>
      </c>
      <c r="E58" s="28" t="str">
        <f t="shared" si="9"/>
        <v/>
      </c>
      <c r="F58" s="28" t="str">
        <f t="shared" si="10"/>
        <v/>
      </c>
      <c r="G58" s="30" t="b">
        <f t="shared" si="1"/>
        <v>1</v>
      </c>
      <c r="H58" s="30" t="b">
        <f>IFERROR(AND(OR(NOT(D58), 'Upload Data'!$A45 &lt;&gt; "", 'Upload Data'!$B45 &lt;&gt; ""), I58, J58, S58 &lt;= 1), FALSE)</f>
        <v>1</v>
      </c>
      <c r="I58" s="30" t="b">
        <f t="shared" si="6"/>
        <v>1</v>
      </c>
      <c r="J58" s="30" t="b">
        <f t="shared" si="7"/>
        <v>1</v>
      </c>
      <c r="K58" s="31" t="s">
        <v>81</v>
      </c>
      <c r="L58" s="31" t="s">
        <v>81</v>
      </c>
      <c r="M58" s="30" t="b">
        <f>IFERROR(OR(NOT(D58), 'Upload Data'!E45 &lt;&gt; ""), FALSE)</f>
        <v>1</v>
      </c>
      <c r="N58" s="30" t="b">
        <f>IFERROR(OR(AND(NOT(D58), 'Upload Data'!F45 = ""), IFERROR(MATCH('Upload Data'!F45, listTradingRelationship, 0), FALSE)), FALSE)</f>
        <v>1</v>
      </c>
      <c r="O58" s="30"/>
      <c r="P58" s="30"/>
      <c r="Q58" s="30"/>
      <c r="R58" s="30" t="str">
        <f>IFERROR(IF('Upload Data'!$A45 &lt;&gt; "", 'Upload Data'!$A45, 'Upload Data'!$B45) &amp; "-" &amp; 'Upload Data'!$C45, "-")</f>
        <v>-</v>
      </c>
      <c r="S58" s="30">
        <f t="shared" si="8"/>
        <v>0</v>
      </c>
      <c r="T58" s="30"/>
      <c r="U58" s="30" t="b">
        <f>IFERROR(OR('Upload Data'!$A45 = "", IFERROR(AND(LEN('Upload Data'!$A45 ) = 11, LEFT('Upload Data'!$A45, 4) = "FSC-", MID('Upload Data'!$A45, 5, 1) &gt;= "A", MID('Upload Data'!$A45, 5, 1) &lt;= "Z", V58 &gt; 0, INT(V58) = V58), FALSE)), FALSE)</f>
        <v>1</v>
      </c>
      <c r="V58" s="30">
        <f>IFERROR(VALUE(RIGHT('Upload Data'!$A45, 6)), -1)</f>
        <v>-1</v>
      </c>
      <c r="W58" s="30"/>
      <c r="X58" s="30" t="b">
        <f>IFERROR(OR('Upload Data'!$B45 = "", IFERROR(AND(LEN(AA58) &gt;= 2, MATCH(AB58, listCertificateTypes, 0), AC58 &gt; -1, INT(AC58) = AC58), FALSE)), FALSE)</f>
        <v>1</v>
      </c>
      <c r="Y58" s="30">
        <f>IFERROR(FIND("-", 'Upload Data'!$B45, 1), 1000)</f>
        <v>1000</v>
      </c>
      <c r="Z58" s="30">
        <f>IFERROR(FIND("-", 'Upload Data'!$B45, Y58 + 1), 1000)</f>
        <v>1000</v>
      </c>
      <c r="AA58" s="30" t="str">
        <f>IFERROR(LEFT('Upload Data'!$B45, Y58 - 1), "")</f>
        <v/>
      </c>
      <c r="AB58" s="30" t="str">
        <f>IFERROR(MID('Upload Data'!$B45, Y58 + 1, Z58 - Y58 - 1), "")</f>
        <v/>
      </c>
      <c r="AC58" s="30">
        <f>IFERROR(VALUE(RIGHT('Upload Data'!$B45, 6)), -1)</f>
        <v>-1</v>
      </c>
    </row>
    <row r="59" spans="1:29">
      <c r="A59" s="29">
        <f t="shared" si="2"/>
        <v>46</v>
      </c>
      <c r="B59" s="28" t="b">
        <f>NOT(IFERROR('Upload Data'!A46 = "ERROR", TRUE))</f>
        <v>1</v>
      </c>
      <c r="C59" s="28">
        <f t="shared" si="3"/>
        <v>46</v>
      </c>
      <c r="D59" s="30" t="b">
        <f>IF(B59, ('Upload Data'!A46 &amp; 'Upload Data'!B46 &amp; 'Upload Data'!D46 &amp; 'Upload Data'!E46 &amp; 'Upload Data'!F46) &lt;&gt; "", FALSE)</f>
        <v>0</v>
      </c>
      <c r="E59" s="28" t="str">
        <f t="shared" si="9"/>
        <v/>
      </c>
      <c r="F59" s="28" t="str">
        <f t="shared" si="10"/>
        <v/>
      </c>
      <c r="G59" s="30" t="b">
        <f t="shared" si="1"/>
        <v>1</v>
      </c>
      <c r="H59" s="30" t="b">
        <f>IFERROR(AND(OR(NOT(D59), 'Upload Data'!$A46 &lt;&gt; "", 'Upload Data'!$B46 &lt;&gt; ""), I59, J59, S59 &lt;= 1), FALSE)</f>
        <v>1</v>
      </c>
      <c r="I59" s="30" t="b">
        <f t="shared" si="6"/>
        <v>1</v>
      </c>
      <c r="J59" s="30" t="b">
        <f t="shared" si="7"/>
        <v>1</v>
      </c>
      <c r="K59" s="31" t="s">
        <v>81</v>
      </c>
      <c r="L59" s="31" t="s">
        <v>81</v>
      </c>
      <c r="M59" s="30" t="b">
        <f>IFERROR(OR(NOT(D59), 'Upload Data'!E46 &lt;&gt; ""), FALSE)</f>
        <v>1</v>
      </c>
      <c r="N59" s="30" t="b">
        <f>IFERROR(OR(AND(NOT(D59), 'Upload Data'!F46 = ""), IFERROR(MATCH('Upload Data'!F46, listTradingRelationship, 0), FALSE)), FALSE)</f>
        <v>1</v>
      </c>
      <c r="O59" s="30"/>
      <c r="P59" s="30"/>
      <c r="Q59" s="30"/>
      <c r="R59" s="30" t="str">
        <f>IFERROR(IF('Upload Data'!$A46 &lt;&gt; "", 'Upload Data'!$A46, 'Upload Data'!$B46) &amp; "-" &amp; 'Upload Data'!$C46, "-")</f>
        <v>-</v>
      </c>
      <c r="S59" s="30">
        <f t="shared" si="8"/>
        <v>0</v>
      </c>
      <c r="T59" s="30"/>
      <c r="U59" s="30" t="b">
        <f>IFERROR(OR('Upload Data'!$A46 = "", IFERROR(AND(LEN('Upload Data'!$A46 ) = 11, LEFT('Upload Data'!$A46, 4) = "FSC-", MID('Upload Data'!$A46, 5, 1) &gt;= "A", MID('Upload Data'!$A46, 5, 1) &lt;= "Z", V59 &gt; 0, INT(V59) = V59), FALSE)), FALSE)</f>
        <v>1</v>
      </c>
      <c r="V59" s="30">
        <f>IFERROR(VALUE(RIGHT('Upload Data'!$A46, 6)), -1)</f>
        <v>-1</v>
      </c>
      <c r="W59" s="30"/>
      <c r="X59" s="30" t="b">
        <f>IFERROR(OR('Upload Data'!$B46 = "", IFERROR(AND(LEN(AA59) &gt;= 2, MATCH(AB59, listCertificateTypes, 0), AC59 &gt; -1, INT(AC59) = AC59), FALSE)), FALSE)</f>
        <v>1</v>
      </c>
      <c r="Y59" s="30">
        <f>IFERROR(FIND("-", 'Upload Data'!$B46, 1), 1000)</f>
        <v>1000</v>
      </c>
      <c r="Z59" s="30">
        <f>IFERROR(FIND("-", 'Upload Data'!$B46, Y59 + 1), 1000)</f>
        <v>1000</v>
      </c>
      <c r="AA59" s="30" t="str">
        <f>IFERROR(LEFT('Upload Data'!$B46, Y59 - 1), "")</f>
        <v/>
      </c>
      <c r="AB59" s="30" t="str">
        <f>IFERROR(MID('Upload Data'!$B46, Y59 + 1, Z59 - Y59 - 1), "")</f>
        <v/>
      </c>
      <c r="AC59" s="30">
        <f>IFERROR(VALUE(RIGHT('Upload Data'!$B46, 6)), -1)</f>
        <v>-1</v>
      </c>
    </row>
    <row r="60" spans="1:29">
      <c r="A60" s="29">
        <f t="shared" si="2"/>
        <v>47</v>
      </c>
      <c r="B60" s="28" t="b">
        <f>NOT(IFERROR('Upload Data'!A47 = "ERROR", TRUE))</f>
        <v>1</v>
      </c>
      <c r="C60" s="28">
        <f t="shared" si="3"/>
        <v>47</v>
      </c>
      <c r="D60" s="30" t="b">
        <f>IF(B60, ('Upload Data'!A47 &amp; 'Upload Data'!B47 &amp; 'Upload Data'!D47 &amp; 'Upload Data'!E47 &amp; 'Upload Data'!F47) &lt;&gt; "", FALSE)</f>
        <v>0</v>
      </c>
      <c r="E60" s="28" t="str">
        <f t="shared" si="9"/>
        <v/>
      </c>
      <c r="F60" s="28" t="str">
        <f t="shared" si="10"/>
        <v/>
      </c>
      <c r="G60" s="30" t="b">
        <f t="shared" si="1"/>
        <v>1</v>
      </c>
      <c r="H60" s="30" t="b">
        <f>IFERROR(AND(OR(NOT(D60), 'Upload Data'!$A47 &lt;&gt; "", 'Upload Data'!$B47 &lt;&gt; ""), I60, J60, S60 &lt;= 1), FALSE)</f>
        <v>1</v>
      </c>
      <c r="I60" s="30" t="b">
        <f t="shared" si="6"/>
        <v>1</v>
      </c>
      <c r="J60" s="30" t="b">
        <f t="shared" si="7"/>
        <v>1</v>
      </c>
      <c r="K60" s="31" t="s">
        <v>81</v>
      </c>
      <c r="L60" s="31" t="s">
        <v>81</v>
      </c>
      <c r="M60" s="30" t="b">
        <f>IFERROR(OR(NOT(D60), 'Upload Data'!E47 &lt;&gt; ""), FALSE)</f>
        <v>1</v>
      </c>
      <c r="N60" s="30" t="b">
        <f>IFERROR(OR(AND(NOT(D60), 'Upload Data'!F47 = ""), IFERROR(MATCH('Upload Data'!F47, listTradingRelationship, 0), FALSE)), FALSE)</f>
        <v>1</v>
      </c>
      <c r="O60" s="30"/>
      <c r="P60" s="30"/>
      <c r="Q60" s="30"/>
      <c r="R60" s="30" t="str">
        <f>IFERROR(IF('Upload Data'!$A47 &lt;&gt; "", 'Upload Data'!$A47, 'Upload Data'!$B47) &amp; "-" &amp; 'Upload Data'!$C47, "-")</f>
        <v>-</v>
      </c>
      <c r="S60" s="30">
        <f t="shared" si="8"/>
        <v>0</v>
      </c>
      <c r="T60" s="30"/>
      <c r="U60" s="30" t="b">
        <f>IFERROR(OR('Upload Data'!$A47 = "", IFERROR(AND(LEN('Upload Data'!$A47 ) = 11, LEFT('Upload Data'!$A47, 4) = "FSC-", MID('Upload Data'!$A47, 5, 1) &gt;= "A", MID('Upload Data'!$A47, 5, 1) &lt;= "Z", V60 &gt; 0, INT(V60) = V60), FALSE)), FALSE)</f>
        <v>1</v>
      </c>
      <c r="V60" s="30">
        <f>IFERROR(VALUE(RIGHT('Upload Data'!$A47, 6)), -1)</f>
        <v>-1</v>
      </c>
      <c r="W60" s="30"/>
      <c r="X60" s="30" t="b">
        <f>IFERROR(OR('Upload Data'!$B47 = "", IFERROR(AND(LEN(AA60) &gt;= 2, MATCH(AB60, listCertificateTypes, 0), AC60 &gt; -1, INT(AC60) = AC60), FALSE)), FALSE)</f>
        <v>1</v>
      </c>
      <c r="Y60" s="30">
        <f>IFERROR(FIND("-", 'Upload Data'!$B47, 1), 1000)</f>
        <v>1000</v>
      </c>
      <c r="Z60" s="30">
        <f>IFERROR(FIND("-", 'Upload Data'!$B47, Y60 + 1), 1000)</f>
        <v>1000</v>
      </c>
      <c r="AA60" s="30" t="str">
        <f>IFERROR(LEFT('Upload Data'!$B47, Y60 - 1), "")</f>
        <v/>
      </c>
      <c r="AB60" s="30" t="str">
        <f>IFERROR(MID('Upload Data'!$B47, Y60 + 1, Z60 - Y60 - 1), "")</f>
        <v/>
      </c>
      <c r="AC60" s="30">
        <f>IFERROR(VALUE(RIGHT('Upload Data'!$B47, 6)), -1)</f>
        <v>-1</v>
      </c>
    </row>
    <row r="61" spans="1:29">
      <c r="A61" s="29">
        <f t="shared" si="2"/>
        <v>48</v>
      </c>
      <c r="B61" s="28" t="b">
        <f>NOT(IFERROR('Upload Data'!A48 = "ERROR", TRUE))</f>
        <v>1</v>
      </c>
      <c r="C61" s="28">
        <f t="shared" si="3"/>
        <v>48</v>
      </c>
      <c r="D61" s="30" t="b">
        <f>IF(B61, ('Upload Data'!A48 &amp; 'Upload Data'!B48 &amp; 'Upload Data'!D48 &amp; 'Upload Data'!E48 &amp; 'Upload Data'!F48) &lt;&gt; "", FALSE)</f>
        <v>0</v>
      </c>
      <c r="E61" s="28" t="str">
        <f t="shared" si="9"/>
        <v/>
      </c>
      <c r="F61" s="28" t="str">
        <f t="shared" si="10"/>
        <v/>
      </c>
      <c r="G61" s="30" t="b">
        <f t="shared" si="1"/>
        <v>1</v>
      </c>
      <c r="H61" s="30" t="b">
        <f>IFERROR(AND(OR(NOT(D61), 'Upload Data'!$A48 &lt;&gt; "", 'Upload Data'!$B48 &lt;&gt; ""), I61, J61, S61 &lt;= 1), FALSE)</f>
        <v>1</v>
      </c>
      <c r="I61" s="30" t="b">
        <f t="shared" si="6"/>
        <v>1</v>
      </c>
      <c r="J61" s="30" t="b">
        <f t="shared" si="7"/>
        <v>1</v>
      </c>
      <c r="K61" s="31" t="s">
        <v>81</v>
      </c>
      <c r="L61" s="31" t="s">
        <v>81</v>
      </c>
      <c r="M61" s="30" t="b">
        <f>IFERROR(OR(NOT(D61), 'Upload Data'!E48 &lt;&gt; ""), FALSE)</f>
        <v>1</v>
      </c>
      <c r="N61" s="30" t="b">
        <f>IFERROR(OR(AND(NOT(D61), 'Upload Data'!F48 = ""), IFERROR(MATCH('Upload Data'!F48, listTradingRelationship, 0), FALSE)), FALSE)</f>
        <v>1</v>
      </c>
      <c r="O61" s="30"/>
      <c r="P61" s="30"/>
      <c r="Q61" s="30"/>
      <c r="R61" s="30" t="str">
        <f>IFERROR(IF('Upload Data'!$A48 &lt;&gt; "", 'Upload Data'!$A48, 'Upload Data'!$B48) &amp; "-" &amp; 'Upload Data'!$C48, "-")</f>
        <v>-</v>
      </c>
      <c r="S61" s="30">
        <f t="shared" si="8"/>
        <v>0</v>
      </c>
      <c r="T61" s="30"/>
      <c r="U61" s="30" t="b">
        <f>IFERROR(OR('Upload Data'!$A48 = "", IFERROR(AND(LEN('Upload Data'!$A48 ) = 11, LEFT('Upload Data'!$A48, 4) = "FSC-", MID('Upload Data'!$A48, 5, 1) &gt;= "A", MID('Upload Data'!$A48, 5, 1) &lt;= "Z", V61 &gt; 0, INT(V61) = V61), FALSE)), FALSE)</f>
        <v>1</v>
      </c>
      <c r="V61" s="30">
        <f>IFERROR(VALUE(RIGHT('Upload Data'!$A48, 6)), -1)</f>
        <v>-1</v>
      </c>
      <c r="W61" s="30"/>
      <c r="X61" s="30" t="b">
        <f>IFERROR(OR('Upload Data'!$B48 = "", IFERROR(AND(LEN(AA61) &gt;= 2, MATCH(AB61, listCertificateTypes, 0), AC61 &gt; -1, INT(AC61) = AC61), FALSE)), FALSE)</f>
        <v>1</v>
      </c>
      <c r="Y61" s="30">
        <f>IFERROR(FIND("-", 'Upload Data'!$B48, 1), 1000)</f>
        <v>1000</v>
      </c>
      <c r="Z61" s="30">
        <f>IFERROR(FIND("-", 'Upload Data'!$B48, Y61 + 1), 1000)</f>
        <v>1000</v>
      </c>
      <c r="AA61" s="30" t="str">
        <f>IFERROR(LEFT('Upload Data'!$B48, Y61 - 1), "")</f>
        <v/>
      </c>
      <c r="AB61" s="30" t="str">
        <f>IFERROR(MID('Upload Data'!$B48, Y61 + 1, Z61 - Y61 - 1), "")</f>
        <v/>
      </c>
      <c r="AC61" s="30">
        <f>IFERROR(VALUE(RIGHT('Upload Data'!$B48, 6)), -1)</f>
        <v>-1</v>
      </c>
    </row>
    <row r="62" spans="1:29">
      <c r="A62" s="29">
        <f t="shared" si="2"/>
        <v>49</v>
      </c>
      <c r="B62" s="28" t="b">
        <f>NOT(IFERROR('Upload Data'!A49 = "ERROR", TRUE))</f>
        <v>1</v>
      </c>
      <c r="C62" s="28">
        <f t="shared" si="3"/>
        <v>49</v>
      </c>
      <c r="D62" s="30" t="b">
        <f>IF(B62, ('Upload Data'!A49 &amp; 'Upload Data'!B49 &amp; 'Upload Data'!D49 &amp; 'Upload Data'!E49 &amp; 'Upload Data'!F49) &lt;&gt; "", FALSE)</f>
        <v>0</v>
      </c>
      <c r="E62" s="28" t="str">
        <f t="shared" si="9"/>
        <v/>
      </c>
      <c r="F62" s="28" t="str">
        <f t="shared" si="10"/>
        <v/>
      </c>
      <c r="G62" s="30" t="b">
        <f t="shared" si="1"/>
        <v>1</v>
      </c>
      <c r="H62" s="30" t="b">
        <f>IFERROR(AND(OR(NOT(D62), 'Upload Data'!$A49 &lt;&gt; "", 'Upload Data'!$B49 &lt;&gt; ""), I62, J62, S62 &lt;= 1), FALSE)</f>
        <v>1</v>
      </c>
      <c r="I62" s="30" t="b">
        <f t="shared" si="6"/>
        <v>1</v>
      </c>
      <c r="J62" s="30" t="b">
        <f t="shared" si="7"/>
        <v>1</v>
      </c>
      <c r="K62" s="31" t="s">
        <v>81</v>
      </c>
      <c r="L62" s="31" t="s">
        <v>81</v>
      </c>
      <c r="M62" s="30" t="b">
        <f>IFERROR(OR(NOT(D62), 'Upload Data'!E49 &lt;&gt; ""), FALSE)</f>
        <v>1</v>
      </c>
      <c r="N62" s="30" t="b">
        <f>IFERROR(OR(AND(NOT(D62), 'Upload Data'!F49 = ""), IFERROR(MATCH('Upload Data'!F49, listTradingRelationship, 0), FALSE)), FALSE)</f>
        <v>1</v>
      </c>
      <c r="O62" s="30"/>
      <c r="P62" s="30"/>
      <c r="Q62" s="30"/>
      <c r="R62" s="30" t="str">
        <f>IFERROR(IF('Upload Data'!$A49 &lt;&gt; "", 'Upload Data'!$A49, 'Upload Data'!$B49) &amp; "-" &amp; 'Upload Data'!$C49, "-")</f>
        <v>-</v>
      </c>
      <c r="S62" s="30">
        <f t="shared" si="8"/>
        <v>0</v>
      </c>
      <c r="T62" s="30"/>
      <c r="U62" s="30" t="b">
        <f>IFERROR(OR('Upload Data'!$A49 = "", IFERROR(AND(LEN('Upload Data'!$A49 ) = 11, LEFT('Upload Data'!$A49, 4) = "FSC-", MID('Upload Data'!$A49, 5, 1) &gt;= "A", MID('Upload Data'!$A49, 5, 1) &lt;= "Z", V62 &gt; 0, INT(V62) = V62), FALSE)), FALSE)</f>
        <v>1</v>
      </c>
      <c r="V62" s="30">
        <f>IFERROR(VALUE(RIGHT('Upload Data'!$A49, 6)), -1)</f>
        <v>-1</v>
      </c>
      <c r="W62" s="30"/>
      <c r="X62" s="30" t="b">
        <f>IFERROR(OR('Upload Data'!$B49 = "", IFERROR(AND(LEN(AA62) &gt;= 2, MATCH(AB62, listCertificateTypes, 0), AC62 &gt; -1, INT(AC62) = AC62), FALSE)), FALSE)</f>
        <v>1</v>
      </c>
      <c r="Y62" s="30">
        <f>IFERROR(FIND("-", 'Upload Data'!$B49, 1), 1000)</f>
        <v>1000</v>
      </c>
      <c r="Z62" s="30">
        <f>IFERROR(FIND("-", 'Upload Data'!$B49, Y62 + 1), 1000)</f>
        <v>1000</v>
      </c>
      <c r="AA62" s="30" t="str">
        <f>IFERROR(LEFT('Upload Data'!$B49, Y62 - 1), "")</f>
        <v/>
      </c>
      <c r="AB62" s="30" t="str">
        <f>IFERROR(MID('Upload Data'!$B49, Y62 + 1, Z62 - Y62 - 1), "")</f>
        <v/>
      </c>
      <c r="AC62" s="30">
        <f>IFERROR(VALUE(RIGHT('Upload Data'!$B49, 6)), -1)</f>
        <v>-1</v>
      </c>
    </row>
    <row r="63" spans="1:29">
      <c r="A63" s="29">
        <f t="shared" si="2"/>
        <v>50</v>
      </c>
      <c r="B63" s="28" t="b">
        <f>NOT(IFERROR('Upload Data'!A50 = "ERROR", TRUE))</f>
        <v>1</v>
      </c>
      <c r="C63" s="28">
        <f t="shared" si="3"/>
        <v>50</v>
      </c>
      <c r="D63" s="30" t="b">
        <f>IF(B63, ('Upload Data'!A50 &amp; 'Upload Data'!B50 &amp; 'Upload Data'!D50 &amp; 'Upload Data'!E50 &amp; 'Upload Data'!F50) &lt;&gt; "", FALSE)</f>
        <v>0</v>
      </c>
      <c r="E63" s="28" t="str">
        <f t="shared" si="9"/>
        <v/>
      </c>
      <c r="F63" s="28" t="str">
        <f t="shared" si="10"/>
        <v/>
      </c>
      <c r="G63" s="30" t="b">
        <f t="shared" si="1"/>
        <v>1</v>
      </c>
      <c r="H63" s="30" t="b">
        <f>IFERROR(AND(OR(NOT(D63), 'Upload Data'!$A50 &lt;&gt; "", 'Upload Data'!$B50 &lt;&gt; ""), I63, J63, S63 &lt;= 1), FALSE)</f>
        <v>1</v>
      </c>
      <c r="I63" s="30" t="b">
        <f t="shared" si="6"/>
        <v>1</v>
      </c>
      <c r="J63" s="30" t="b">
        <f t="shared" si="7"/>
        <v>1</v>
      </c>
      <c r="K63" s="31" t="s">
        <v>81</v>
      </c>
      <c r="L63" s="31" t="s">
        <v>81</v>
      </c>
      <c r="M63" s="30" t="b">
        <f>IFERROR(OR(NOT(D63), 'Upload Data'!E50 &lt;&gt; ""), FALSE)</f>
        <v>1</v>
      </c>
      <c r="N63" s="30" t="b">
        <f>IFERROR(OR(AND(NOT(D63), 'Upload Data'!F50 = ""), IFERROR(MATCH('Upload Data'!F50, listTradingRelationship, 0), FALSE)), FALSE)</f>
        <v>1</v>
      </c>
      <c r="O63" s="30"/>
      <c r="P63" s="30"/>
      <c r="Q63" s="30"/>
      <c r="R63" s="30" t="str">
        <f>IFERROR(IF('Upload Data'!$A50 &lt;&gt; "", 'Upload Data'!$A50, 'Upload Data'!$B50) &amp; "-" &amp; 'Upload Data'!$C50, "-")</f>
        <v>-</v>
      </c>
      <c r="S63" s="30">
        <f t="shared" si="8"/>
        <v>0</v>
      </c>
      <c r="T63" s="30"/>
      <c r="U63" s="30" t="b">
        <f>IFERROR(OR('Upload Data'!$A50 = "", IFERROR(AND(LEN('Upload Data'!$A50 ) = 11, LEFT('Upload Data'!$A50, 4) = "FSC-", MID('Upload Data'!$A50, 5, 1) &gt;= "A", MID('Upload Data'!$A50, 5, 1) &lt;= "Z", V63 &gt; 0, INT(V63) = V63), FALSE)), FALSE)</f>
        <v>1</v>
      </c>
      <c r="V63" s="30">
        <f>IFERROR(VALUE(RIGHT('Upload Data'!$A50, 6)), -1)</f>
        <v>-1</v>
      </c>
      <c r="W63" s="30"/>
      <c r="X63" s="30" t="b">
        <f>IFERROR(OR('Upload Data'!$B50 = "", IFERROR(AND(LEN(AA63) &gt;= 2, MATCH(AB63, listCertificateTypes, 0), AC63 &gt; -1, INT(AC63) = AC63), FALSE)), FALSE)</f>
        <v>1</v>
      </c>
      <c r="Y63" s="30">
        <f>IFERROR(FIND("-", 'Upload Data'!$B50, 1), 1000)</f>
        <v>1000</v>
      </c>
      <c r="Z63" s="30">
        <f>IFERROR(FIND("-", 'Upload Data'!$B50, Y63 + 1), 1000)</f>
        <v>1000</v>
      </c>
      <c r="AA63" s="30" t="str">
        <f>IFERROR(LEFT('Upload Data'!$B50, Y63 - 1), "")</f>
        <v/>
      </c>
      <c r="AB63" s="30" t="str">
        <f>IFERROR(MID('Upload Data'!$B50, Y63 + 1, Z63 - Y63 - 1), "")</f>
        <v/>
      </c>
      <c r="AC63" s="30">
        <f>IFERROR(VALUE(RIGHT('Upload Data'!$B50, 6)), -1)</f>
        <v>-1</v>
      </c>
    </row>
    <row r="64" spans="1:29">
      <c r="A64" s="29">
        <f t="shared" si="2"/>
        <v>51</v>
      </c>
      <c r="B64" s="28" t="b">
        <f>NOT(IFERROR('Upload Data'!A51 = "ERROR", TRUE))</f>
        <v>1</v>
      </c>
      <c r="C64" s="28">
        <f t="shared" si="3"/>
        <v>51</v>
      </c>
      <c r="D64" s="30" t="b">
        <f>IF(B64, ('Upload Data'!A51 &amp; 'Upload Data'!B51 &amp; 'Upload Data'!D51 &amp; 'Upload Data'!E51 &amp; 'Upload Data'!F51) &lt;&gt; "", FALSE)</f>
        <v>0</v>
      </c>
      <c r="E64" s="28" t="str">
        <f t="shared" si="9"/>
        <v/>
      </c>
      <c r="F64" s="28" t="str">
        <f t="shared" si="10"/>
        <v/>
      </c>
      <c r="G64" s="30" t="b">
        <f t="shared" si="1"/>
        <v>1</v>
      </c>
      <c r="H64" s="30" t="b">
        <f>IFERROR(AND(OR(NOT(D64), 'Upload Data'!$A51 &lt;&gt; "", 'Upload Data'!$B51 &lt;&gt; ""), I64, J64, S64 &lt;= 1), FALSE)</f>
        <v>1</v>
      </c>
      <c r="I64" s="30" t="b">
        <f t="shared" si="6"/>
        <v>1</v>
      </c>
      <c r="J64" s="30" t="b">
        <f t="shared" si="7"/>
        <v>1</v>
      </c>
      <c r="K64" s="31" t="s">
        <v>81</v>
      </c>
      <c r="L64" s="31" t="s">
        <v>81</v>
      </c>
      <c r="M64" s="30" t="b">
        <f>IFERROR(OR(NOT(D64), 'Upload Data'!E51 &lt;&gt; ""), FALSE)</f>
        <v>1</v>
      </c>
      <c r="N64" s="30" t="b">
        <f>IFERROR(OR(AND(NOT(D64), 'Upload Data'!F51 = ""), IFERROR(MATCH('Upload Data'!F51, listTradingRelationship, 0), FALSE)), FALSE)</f>
        <v>1</v>
      </c>
      <c r="O64" s="30"/>
      <c r="P64" s="30"/>
      <c r="Q64" s="30"/>
      <c r="R64" s="30" t="str">
        <f>IFERROR(IF('Upload Data'!$A51 &lt;&gt; "", 'Upload Data'!$A51, 'Upload Data'!$B51) &amp; "-" &amp; 'Upload Data'!$C51, "-")</f>
        <v>-</v>
      </c>
      <c r="S64" s="30">
        <f t="shared" si="8"/>
        <v>0</v>
      </c>
      <c r="T64" s="30"/>
      <c r="U64" s="30" t="b">
        <f>IFERROR(OR('Upload Data'!$A51 = "", IFERROR(AND(LEN('Upload Data'!$A51 ) = 11, LEFT('Upload Data'!$A51, 4) = "FSC-", MID('Upload Data'!$A51, 5, 1) &gt;= "A", MID('Upload Data'!$A51, 5, 1) &lt;= "Z", V64 &gt; 0, INT(V64) = V64), FALSE)), FALSE)</f>
        <v>1</v>
      </c>
      <c r="V64" s="30">
        <f>IFERROR(VALUE(RIGHT('Upload Data'!$A51, 6)), -1)</f>
        <v>-1</v>
      </c>
      <c r="W64" s="30"/>
      <c r="X64" s="30" t="b">
        <f>IFERROR(OR('Upload Data'!$B51 = "", IFERROR(AND(LEN(AA64) &gt;= 2, MATCH(AB64, listCertificateTypes, 0), AC64 &gt; -1, INT(AC64) = AC64), FALSE)), FALSE)</f>
        <v>1</v>
      </c>
      <c r="Y64" s="30">
        <f>IFERROR(FIND("-", 'Upload Data'!$B51, 1), 1000)</f>
        <v>1000</v>
      </c>
      <c r="Z64" s="30">
        <f>IFERROR(FIND("-", 'Upload Data'!$B51, Y64 + 1), 1000)</f>
        <v>1000</v>
      </c>
      <c r="AA64" s="30" t="str">
        <f>IFERROR(LEFT('Upload Data'!$B51, Y64 - 1), "")</f>
        <v/>
      </c>
      <c r="AB64" s="30" t="str">
        <f>IFERROR(MID('Upload Data'!$B51, Y64 + 1, Z64 - Y64 - 1), "")</f>
        <v/>
      </c>
      <c r="AC64" s="30">
        <f>IFERROR(VALUE(RIGHT('Upload Data'!$B51, 6)), -1)</f>
        <v>-1</v>
      </c>
    </row>
    <row r="65" spans="1:29">
      <c r="A65" s="29">
        <f t="shared" si="2"/>
        <v>52</v>
      </c>
      <c r="B65" s="28" t="b">
        <f>NOT(IFERROR('Upload Data'!A52 = "ERROR", TRUE))</f>
        <v>1</v>
      </c>
      <c r="C65" s="28">
        <f t="shared" si="3"/>
        <v>52</v>
      </c>
      <c r="D65" s="30" t="b">
        <f>IF(B65, ('Upload Data'!A52 &amp; 'Upload Data'!B52 &amp; 'Upload Data'!D52 &amp; 'Upload Data'!E52 &amp; 'Upload Data'!F52) &lt;&gt; "", FALSE)</f>
        <v>0</v>
      </c>
      <c r="E65" s="28" t="str">
        <f t="shared" si="9"/>
        <v/>
      </c>
      <c r="F65" s="28" t="str">
        <f t="shared" si="10"/>
        <v/>
      </c>
      <c r="G65" s="30" t="b">
        <f t="shared" si="1"/>
        <v>1</v>
      </c>
      <c r="H65" s="30" t="b">
        <f>IFERROR(AND(OR(NOT(D65), 'Upload Data'!$A52 &lt;&gt; "", 'Upload Data'!$B52 &lt;&gt; ""), I65, J65, S65 &lt;= 1), FALSE)</f>
        <v>1</v>
      </c>
      <c r="I65" s="30" t="b">
        <f t="shared" si="6"/>
        <v>1</v>
      </c>
      <c r="J65" s="30" t="b">
        <f t="shared" si="7"/>
        <v>1</v>
      </c>
      <c r="K65" s="31" t="s">
        <v>81</v>
      </c>
      <c r="L65" s="31" t="s">
        <v>81</v>
      </c>
      <c r="M65" s="30" t="b">
        <f>IFERROR(OR(NOT(D65), 'Upload Data'!E52 &lt;&gt; ""), FALSE)</f>
        <v>1</v>
      </c>
      <c r="N65" s="30" t="b">
        <f>IFERROR(OR(AND(NOT(D65), 'Upload Data'!F52 = ""), IFERROR(MATCH('Upload Data'!F52, listTradingRelationship, 0), FALSE)), FALSE)</f>
        <v>1</v>
      </c>
      <c r="O65" s="30"/>
      <c r="P65" s="30"/>
      <c r="Q65" s="30"/>
      <c r="R65" s="30" t="str">
        <f>IFERROR(IF('Upload Data'!$A52 &lt;&gt; "", 'Upload Data'!$A52, 'Upload Data'!$B52) &amp; "-" &amp; 'Upload Data'!$C52, "-")</f>
        <v>-</v>
      </c>
      <c r="S65" s="30">
        <f t="shared" si="8"/>
        <v>0</v>
      </c>
      <c r="T65" s="30"/>
      <c r="U65" s="30" t="b">
        <f>IFERROR(OR('Upload Data'!$A52 = "", IFERROR(AND(LEN('Upload Data'!$A52 ) = 11, LEFT('Upload Data'!$A52, 4) = "FSC-", MID('Upload Data'!$A52, 5, 1) &gt;= "A", MID('Upload Data'!$A52, 5, 1) &lt;= "Z", V65 &gt; 0, INT(V65) = V65), FALSE)), FALSE)</f>
        <v>1</v>
      </c>
      <c r="V65" s="30">
        <f>IFERROR(VALUE(RIGHT('Upload Data'!$A52, 6)), -1)</f>
        <v>-1</v>
      </c>
      <c r="W65" s="30"/>
      <c r="X65" s="30" t="b">
        <f>IFERROR(OR('Upload Data'!$B52 = "", IFERROR(AND(LEN(AA65) &gt;= 2, MATCH(AB65, listCertificateTypes, 0), AC65 &gt; -1, INT(AC65) = AC65), FALSE)), FALSE)</f>
        <v>1</v>
      </c>
      <c r="Y65" s="30">
        <f>IFERROR(FIND("-", 'Upload Data'!$B52, 1), 1000)</f>
        <v>1000</v>
      </c>
      <c r="Z65" s="30">
        <f>IFERROR(FIND("-", 'Upload Data'!$B52, Y65 + 1), 1000)</f>
        <v>1000</v>
      </c>
      <c r="AA65" s="30" t="str">
        <f>IFERROR(LEFT('Upload Data'!$B52, Y65 - 1), "")</f>
        <v/>
      </c>
      <c r="AB65" s="30" t="str">
        <f>IFERROR(MID('Upload Data'!$B52, Y65 + 1, Z65 - Y65 - 1), "")</f>
        <v/>
      </c>
      <c r="AC65" s="30">
        <f>IFERROR(VALUE(RIGHT('Upload Data'!$B52, 6)), -1)</f>
        <v>-1</v>
      </c>
    </row>
    <row r="66" spans="1:29">
      <c r="A66" s="29">
        <f t="shared" si="2"/>
        <v>53</v>
      </c>
      <c r="B66" s="28" t="b">
        <f>NOT(IFERROR('Upload Data'!A53 = "ERROR", TRUE))</f>
        <v>1</v>
      </c>
      <c r="C66" s="28">
        <f t="shared" si="3"/>
        <v>53</v>
      </c>
      <c r="D66" s="30" t="b">
        <f>IF(B66, ('Upload Data'!A53 &amp; 'Upload Data'!B53 &amp; 'Upload Data'!D53 &amp; 'Upload Data'!E53 &amp; 'Upload Data'!F53) &lt;&gt; "", FALSE)</f>
        <v>0</v>
      </c>
      <c r="E66" s="28" t="str">
        <f t="shared" si="9"/>
        <v/>
      </c>
      <c r="F66" s="28" t="str">
        <f t="shared" si="10"/>
        <v/>
      </c>
      <c r="G66" s="30" t="b">
        <f t="shared" si="1"/>
        <v>1</v>
      </c>
      <c r="H66" s="30" t="b">
        <f>IFERROR(AND(OR(NOT(D66), 'Upload Data'!$A53 &lt;&gt; "", 'Upload Data'!$B53 &lt;&gt; ""), I66, J66, S66 &lt;= 1), FALSE)</f>
        <v>1</v>
      </c>
      <c r="I66" s="30" t="b">
        <f t="shared" si="6"/>
        <v>1</v>
      </c>
      <c r="J66" s="30" t="b">
        <f t="shared" si="7"/>
        <v>1</v>
      </c>
      <c r="K66" s="31" t="s">
        <v>81</v>
      </c>
      <c r="L66" s="31" t="s">
        <v>81</v>
      </c>
      <c r="M66" s="30" t="b">
        <f>IFERROR(OR(NOT(D66), 'Upload Data'!E53 &lt;&gt; ""), FALSE)</f>
        <v>1</v>
      </c>
      <c r="N66" s="30" t="b">
        <f>IFERROR(OR(AND(NOT(D66), 'Upload Data'!F53 = ""), IFERROR(MATCH('Upload Data'!F53, listTradingRelationship, 0), FALSE)), FALSE)</f>
        <v>1</v>
      </c>
      <c r="O66" s="30"/>
      <c r="P66" s="30"/>
      <c r="Q66" s="30"/>
      <c r="R66" s="30" t="str">
        <f>IFERROR(IF('Upload Data'!$A53 &lt;&gt; "", 'Upload Data'!$A53, 'Upload Data'!$B53) &amp; "-" &amp; 'Upload Data'!$C53, "-")</f>
        <v>-</v>
      </c>
      <c r="S66" s="30">
        <f t="shared" si="8"/>
        <v>0</v>
      </c>
      <c r="T66" s="30"/>
      <c r="U66" s="30" t="b">
        <f>IFERROR(OR('Upload Data'!$A53 = "", IFERROR(AND(LEN('Upload Data'!$A53 ) = 11, LEFT('Upload Data'!$A53, 4) = "FSC-", MID('Upload Data'!$A53, 5, 1) &gt;= "A", MID('Upload Data'!$A53, 5, 1) &lt;= "Z", V66 &gt; 0, INT(V66) = V66), FALSE)), FALSE)</f>
        <v>1</v>
      </c>
      <c r="V66" s="30">
        <f>IFERROR(VALUE(RIGHT('Upload Data'!$A53, 6)), -1)</f>
        <v>-1</v>
      </c>
      <c r="W66" s="30"/>
      <c r="X66" s="30" t="b">
        <f>IFERROR(OR('Upload Data'!$B53 = "", IFERROR(AND(LEN(AA66) &gt;= 2, MATCH(AB66, listCertificateTypes, 0), AC66 &gt; -1, INT(AC66) = AC66), FALSE)), FALSE)</f>
        <v>1</v>
      </c>
      <c r="Y66" s="30">
        <f>IFERROR(FIND("-", 'Upload Data'!$B53, 1), 1000)</f>
        <v>1000</v>
      </c>
      <c r="Z66" s="30">
        <f>IFERROR(FIND("-", 'Upload Data'!$B53, Y66 + 1), 1000)</f>
        <v>1000</v>
      </c>
      <c r="AA66" s="30" t="str">
        <f>IFERROR(LEFT('Upload Data'!$B53, Y66 - 1), "")</f>
        <v/>
      </c>
      <c r="AB66" s="30" t="str">
        <f>IFERROR(MID('Upload Data'!$B53, Y66 + 1, Z66 - Y66 - 1), "")</f>
        <v/>
      </c>
      <c r="AC66" s="30">
        <f>IFERROR(VALUE(RIGHT('Upload Data'!$B53, 6)), -1)</f>
        <v>-1</v>
      </c>
    </row>
    <row r="67" spans="1:29">
      <c r="A67" s="29">
        <f t="shared" si="2"/>
        <v>54</v>
      </c>
      <c r="B67" s="28" t="b">
        <f>NOT(IFERROR('Upload Data'!A54 = "ERROR", TRUE))</f>
        <v>1</v>
      </c>
      <c r="C67" s="28">
        <f t="shared" si="3"/>
        <v>54</v>
      </c>
      <c r="D67" s="30" t="b">
        <f>IF(B67, ('Upload Data'!A54 &amp; 'Upload Data'!B54 &amp; 'Upload Data'!D54 &amp; 'Upload Data'!E54 &amp; 'Upload Data'!F54) &lt;&gt; "", FALSE)</f>
        <v>0</v>
      </c>
      <c r="E67" s="28" t="str">
        <f t="shared" si="9"/>
        <v/>
      </c>
      <c r="F67" s="28" t="str">
        <f t="shared" si="10"/>
        <v/>
      </c>
      <c r="G67" s="30" t="b">
        <f t="shared" si="1"/>
        <v>1</v>
      </c>
      <c r="H67" s="30" t="b">
        <f>IFERROR(AND(OR(NOT(D67), 'Upload Data'!$A54 &lt;&gt; "", 'Upload Data'!$B54 &lt;&gt; ""), I67, J67, S67 &lt;= 1), FALSE)</f>
        <v>1</v>
      </c>
      <c r="I67" s="30" t="b">
        <f t="shared" si="6"/>
        <v>1</v>
      </c>
      <c r="J67" s="30" t="b">
        <f t="shared" si="7"/>
        <v>1</v>
      </c>
      <c r="K67" s="31" t="s">
        <v>81</v>
      </c>
      <c r="L67" s="31" t="s">
        <v>81</v>
      </c>
      <c r="M67" s="30" t="b">
        <f>IFERROR(OR(NOT(D67), 'Upload Data'!E54 &lt;&gt; ""), FALSE)</f>
        <v>1</v>
      </c>
      <c r="N67" s="30" t="b">
        <f>IFERROR(OR(AND(NOT(D67), 'Upload Data'!F54 = ""), IFERROR(MATCH('Upload Data'!F54, listTradingRelationship, 0), FALSE)), FALSE)</f>
        <v>1</v>
      </c>
      <c r="O67" s="30"/>
      <c r="P67" s="30"/>
      <c r="Q67" s="30"/>
      <c r="R67" s="30" t="str">
        <f>IFERROR(IF('Upload Data'!$A54 &lt;&gt; "", 'Upload Data'!$A54, 'Upload Data'!$B54) &amp; "-" &amp; 'Upload Data'!$C54, "-")</f>
        <v>-</v>
      </c>
      <c r="S67" s="30">
        <f t="shared" si="8"/>
        <v>0</v>
      </c>
      <c r="T67" s="30"/>
      <c r="U67" s="30" t="b">
        <f>IFERROR(OR('Upload Data'!$A54 = "", IFERROR(AND(LEN('Upload Data'!$A54 ) = 11, LEFT('Upload Data'!$A54, 4) = "FSC-", MID('Upload Data'!$A54, 5, 1) &gt;= "A", MID('Upload Data'!$A54, 5, 1) &lt;= "Z", V67 &gt; 0, INT(V67) = V67), FALSE)), FALSE)</f>
        <v>1</v>
      </c>
      <c r="V67" s="30">
        <f>IFERROR(VALUE(RIGHT('Upload Data'!$A54, 6)), -1)</f>
        <v>-1</v>
      </c>
      <c r="W67" s="30"/>
      <c r="X67" s="30" t="b">
        <f>IFERROR(OR('Upload Data'!$B54 = "", IFERROR(AND(LEN(AA67) &gt;= 2, MATCH(AB67, listCertificateTypes, 0), AC67 &gt; -1, INT(AC67) = AC67), FALSE)), FALSE)</f>
        <v>1</v>
      </c>
      <c r="Y67" s="30">
        <f>IFERROR(FIND("-", 'Upload Data'!$B54, 1), 1000)</f>
        <v>1000</v>
      </c>
      <c r="Z67" s="30">
        <f>IFERROR(FIND("-", 'Upload Data'!$B54, Y67 + 1), 1000)</f>
        <v>1000</v>
      </c>
      <c r="AA67" s="30" t="str">
        <f>IFERROR(LEFT('Upload Data'!$B54, Y67 - 1), "")</f>
        <v/>
      </c>
      <c r="AB67" s="30" t="str">
        <f>IFERROR(MID('Upload Data'!$B54, Y67 + 1, Z67 - Y67 - 1), "")</f>
        <v/>
      </c>
      <c r="AC67" s="30">
        <f>IFERROR(VALUE(RIGHT('Upload Data'!$B54, 6)), -1)</f>
        <v>-1</v>
      </c>
    </row>
    <row r="68" spans="1:29">
      <c r="A68" s="29">
        <f t="shared" si="2"/>
        <v>55</v>
      </c>
      <c r="B68" s="28" t="b">
        <f>NOT(IFERROR('Upload Data'!A55 = "ERROR", TRUE))</f>
        <v>1</v>
      </c>
      <c r="C68" s="28">
        <f t="shared" si="3"/>
        <v>55</v>
      </c>
      <c r="D68" s="30" t="b">
        <f>IF(B68, ('Upload Data'!A55 &amp; 'Upload Data'!B55 &amp; 'Upload Data'!D55 &amp; 'Upload Data'!E55 &amp; 'Upload Data'!F55) &lt;&gt; "", FALSE)</f>
        <v>0</v>
      </c>
      <c r="E68" s="28" t="str">
        <f t="shared" si="9"/>
        <v/>
      </c>
      <c r="F68" s="28" t="str">
        <f t="shared" si="10"/>
        <v/>
      </c>
      <c r="G68" s="30" t="b">
        <f t="shared" si="1"/>
        <v>1</v>
      </c>
      <c r="H68" s="30" t="b">
        <f>IFERROR(AND(OR(NOT(D68), 'Upload Data'!$A55 &lt;&gt; "", 'Upload Data'!$B55 &lt;&gt; ""), I68, J68, S68 &lt;= 1), FALSE)</f>
        <v>1</v>
      </c>
      <c r="I68" s="30" t="b">
        <f t="shared" si="6"/>
        <v>1</v>
      </c>
      <c r="J68" s="30" t="b">
        <f t="shared" si="7"/>
        <v>1</v>
      </c>
      <c r="K68" s="31" t="s">
        <v>81</v>
      </c>
      <c r="L68" s="31" t="s">
        <v>81</v>
      </c>
      <c r="M68" s="30" t="b">
        <f>IFERROR(OR(NOT(D68), 'Upload Data'!E55 &lt;&gt; ""), FALSE)</f>
        <v>1</v>
      </c>
      <c r="N68" s="30" t="b">
        <f>IFERROR(OR(AND(NOT(D68), 'Upload Data'!F55 = ""), IFERROR(MATCH('Upload Data'!F55, listTradingRelationship, 0), FALSE)), FALSE)</f>
        <v>1</v>
      </c>
      <c r="O68" s="30"/>
      <c r="P68" s="30"/>
      <c r="Q68" s="30"/>
      <c r="R68" s="30" t="str">
        <f>IFERROR(IF('Upload Data'!$A55 &lt;&gt; "", 'Upload Data'!$A55, 'Upload Data'!$B55) &amp; "-" &amp; 'Upload Data'!$C55, "-")</f>
        <v>-</v>
      </c>
      <c r="S68" s="30">
        <f t="shared" si="8"/>
        <v>0</v>
      </c>
      <c r="T68" s="30"/>
      <c r="U68" s="30" t="b">
        <f>IFERROR(OR('Upload Data'!$A55 = "", IFERROR(AND(LEN('Upload Data'!$A55 ) = 11, LEFT('Upload Data'!$A55, 4) = "FSC-", MID('Upload Data'!$A55, 5, 1) &gt;= "A", MID('Upload Data'!$A55, 5, 1) &lt;= "Z", V68 &gt; 0, INT(V68) = V68), FALSE)), FALSE)</f>
        <v>1</v>
      </c>
      <c r="V68" s="30">
        <f>IFERROR(VALUE(RIGHT('Upload Data'!$A55, 6)), -1)</f>
        <v>-1</v>
      </c>
      <c r="W68" s="30"/>
      <c r="X68" s="30" t="b">
        <f>IFERROR(OR('Upload Data'!$B55 = "", IFERROR(AND(LEN(AA68) &gt;= 2, MATCH(AB68, listCertificateTypes, 0), AC68 &gt; -1, INT(AC68) = AC68), FALSE)), FALSE)</f>
        <v>1</v>
      </c>
      <c r="Y68" s="30">
        <f>IFERROR(FIND("-", 'Upload Data'!$B55, 1), 1000)</f>
        <v>1000</v>
      </c>
      <c r="Z68" s="30">
        <f>IFERROR(FIND("-", 'Upload Data'!$B55, Y68 + 1), 1000)</f>
        <v>1000</v>
      </c>
      <c r="AA68" s="30" t="str">
        <f>IFERROR(LEFT('Upload Data'!$B55, Y68 - 1), "")</f>
        <v/>
      </c>
      <c r="AB68" s="30" t="str">
        <f>IFERROR(MID('Upload Data'!$B55, Y68 + 1, Z68 - Y68 - 1), "")</f>
        <v/>
      </c>
      <c r="AC68" s="30">
        <f>IFERROR(VALUE(RIGHT('Upload Data'!$B55, 6)), -1)</f>
        <v>-1</v>
      </c>
    </row>
    <row r="69" spans="1:29">
      <c r="A69" s="29">
        <f t="shared" si="2"/>
        <v>56</v>
      </c>
      <c r="B69" s="28" t="b">
        <f>NOT(IFERROR('Upload Data'!A56 = "ERROR", TRUE))</f>
        <v>1</v>
      </c>
      <c r="C69" s="28">
        <f t="shared" si="3"/>
        <v>56</v>
      </c>
      <c r="D69" s="30" t="b">
        <f>IF(B69, ('Upload Data'!A56 &amp; 'Upload Data'!B56 &amp; 'Upload Data'!D56 &amp; 'Upload Data'!E56 &amp; 'Upload Data'!F56) &lt;&gt; "", FALSE)</f>
        <v>0</v>
      </c>
      <c r="E69" s="28" t="str">
        <f t="shared" si="9"/>
        <v/>
      </c>
      <c r="F69" s="28" t="str">
        <f t="shared" si="10"/>
        <v/>
      </c>
      <c r="G69" s="30" t="b">
        <f t="shared" si="1"/>
        <v>1</v>
      </c>
      <c r="H69" s="30" t="b">
        <f>IFERROR(AND(OR(NOT(D69), 'Upload Data'!$A56 &lt;&gt; "", 'Upload Data'!$B56 &lt;&gt; ""), I69, J69, S69 &lt;= 1), FALSE)</f>
        <v>1</v>
      </c>
      <c r="I69" s="30" t="b">
        <f t="shared" si="6"/>
        <v>1</v>
      </c>
      <c r="J69" s="30" t="b">
        <f t="shared" si="7"/>
        <v>1</v>
      </c>
      <c r="K69" s="31" t="s">
        <v>81</v>
      </c>
      <c r="L69" s="31" t="s">
        <v>81</v>
      </c>
      <c r="M69" s="30" t="b">
        <f>IFERROR(OR(NOT(D69), 'Upload Data'!E56 &lt;&gt; ""), FALSE)</f>
        <v>1</v>
      </c>
      <c r="N69" s="30" t="b">
        <f>IFERROR(OR(AND(NOT(D69), 'Upload Data'!F56 = ""), IFERROR(MATCH('Upload Data'!F56, listTradingRelationship, 0), FALSE)), FALSE)</f>
        <v>1</v>
      </c>
      <c r="O69" s="30"/>
      <c r="P69" s="30"/>
      <c r="Q69" s="30"/>
      <c r="R69" s="30" t="str">
        <f>IFERROR(IF('Upload Data'!$A56 &lt;&gt; "", 'Upload Data'!$A56, 'Upload Data'!$B56) &amp; "-" &amp; 'Upload Data'!$C56, "-")</f>
        <v>-</v>
      </c>
      <c r="S69" s="30">
        <f t="shared" si="8"/>
        <v>0</v>
      </c>
      <c r="T69" s="30"/>
      <c r="U69" s="30" t="b">
        <f>IFERROR(OR('Upload Data'!$A56 = "", IFERROR(AND(LEN('Upload Data'!$A56 ) = 11, LEFT('Upload Data'!$A56, 4) = "FSC-", MID('Upload Data'!$A56, 5, 1) &gt;= "A", MID('Upload Data'!$A56, 5, 1) &lt;= "Z", V69 &gt; 0, INT(V69) = V69), FALSE)), FALSE)</f>
        <v>1</v>
      </c>
      <c r="V69" s="30">
        <f>IFERROR(VALUE(RIGHT('Upload Data'!$A56, 6)), -1)</f>
        <v>-1</v>
      </c>
      <c r="W69" s="30"/>
      <c r="X69" s="30" t="b">
        <f>IFERROR(OR('Upload Data'!$B56 = "", IFERROR(AND(LEN(AA69) &gt;= 2, MATCH(AB69, listCertificateTypes, 0), AC69 &gt; -1, INT(AC69) = AC69), FALSE)), FALSE)</f>
        <v>1</v>
      </c>
      <c r="Y69" s="30">
        <f>IFERROR(FIND("-", 'Upload Data'!$B56, 1), 1000)</f>
        <v>1000</v>
      </c>
      <c r="Z69" s="30">
        <f>IFERROR(FIND("-", 'Upload Data'!$B56, Y69 + 1), 1000)</f>
        <v>1000</v>
      </c>
      <c r="AA69" s="30" t="str">
        <f>IFERROR(LEFT('Upload Data'!$B56, Y69 - 1), "")</f>
        <v/>
      </c>
      <c r="AB69" s="30" t="str">
        <f>IFERROR(MID('Upload Data'!$B56, Y69 + 1, Z69 - Y69 - 1), "")</f>
        <v/>
      </c>
      <c r="AC69" s="30">
        <f>IFERROR(VALUE(RIGHT('Upload Data'!$B56, 6)), -1)</f>
        <v>-1</v>
      </c>
    </row>
    <row r="70" spans="1:29">
      <c r="A70" s="29">
        <f t="shared" si="2"/>
        <v>57</v>
      </c>
      <c r="B70" s="28" t="b">
        <f>NOT(IFERROR('Upload Data'!A57 = "ERROR", TRUE))</f>
        <v>1</v>
      </c>
      <c r="C70" s="28">
        <f t="shared" si="3"/>
        <v>57</v>
      </c>
      <c r="D70" s="30" t="b">
        <f>IF(B70, ('Upload Data'!A57 &amp; 'Upload Data'!B57 &amp; 'Upload Data'!D57 &amp; 'Upload Data'!E57 &amp; 'Upload Data'!F57) &lt;&gt; "", FALSE)</f>
        <v>0</v>
      </c>
      <c r="E70" s="28" t="str">
        <f t="shared" si="9"/>
        <v/>
      </c>
      <c r="F70" s="28" t="str">
        <f t="shared" si="10"/>
        <v/>
      </c>
      <c r="G70" s="30" t="b">
        <f t="shared" si="1"/>
        <v>1</v>
      </c>
      <c r="H70" s="30" t="b">
        <f>IFERROR(AND(OR(NOT(D70), 'Upload Data'!$A57 &lt;&gt; "", 'Upload Data'!$B57 &lt;&gt; ""), I70, J70, S70 &lt;= 1), FALSE)</f>
        <v>1</v>
      </c>
      <c r="I70" s="30" t="b">
        <f t="shared" si="6"/>
        <v>1</v>
      </c>
      <c r="J70" s="30" t="b">
        <f t="shared" si="7"/>
        <v>1</v>
      </c>
      <c r="K70" s="31" t="s">
        <v>81</v>
      </c>
      <c r="L70" s="31" t="s">
        <v>81</v>
      </c>
      <c r="M70" s="30" t="b">
        <f>IFERROR(OR(NOT(D70), 'Upload Data'!E57 &lt;&gt; ""), FALSE)</f>
        <v>1</v>
      </c>
      <c r="N70" s="30" t="b">
        <f>IFERROR(OR(AND(NOT(D70), 'Upload Data'!F57 = ""), IFERROR(MATCH('Upload Data'!F57, listTradingRelationship, 0), FALSE)), FALSE)</f>
        <v>1</v>
      </c>
      <c r="O70" s="30"/>
      <c r="P70" s="30"/>
      <c r="Q70" s="30"/>
      <c r="R70" s="30" t="str">
        <f>IFERROR(IF('Upload Data'!$A57 &lt;&gt; "", 'Upload Data'!$A57, 'Upload Data'!$B57) &amp; "-" &amp; 'Upload Data'!$C57, "-")</f>
        <v>-</v>
      </c>
      <c r="S70" s="30">
        <f t="shared" si="8"/>
        <v>0</v>
      </c>
      <c r="T70" s="30"/>
      <c r="U70" s="30" t="b">
        <f>IFERROR(OR('Upload Data'!$A57 = "", IFERROR(AND(LEN('Upload Data'!$A57 ) = 11, LEFT('Upload Data'!$A57, 4) = "FSC-", MID('Upload Data'!$A57, 5, 1) &gt;= "A", MID('Upload Data'!$A57, 5, 1) &lt;= "Z", V70 &gt; 0, INT(V70) = V70), FALSE)), FALSE)</f>
        <v>1</v>
      </c>
      <c r="V70" s="30">
        <f>IFERROR(VALUE(RIGHT('Upload Data'!$A57, 6)), -1)</f>
        <v>-1</v>
      </c>
      <c r="W70" s="30"/>
      <c r="X70" s="30" t="b">
        <f>IFERROR(OR('Upload Data'!$B57 = "", IFERROR(AND(LEN(AA70) &gt;= 2, MATCH(AB70, listCertificateTypes, 0), AC70 &gt; -1, INT(AC70) = AC70), FALSE)), FALSE)</f>
        <v>1</v>
      </c>
      <c r="Y70" s="30">
        <f>IFERROR(FIND("-", 'Upload Data'!$B57, 1), 1000)</f>
        <v>1000</v>
      </c>
      <c r="Z70" s="30">
        <f>IFERROR(FIND("-", 'Upload Data'!$B57, Y70 + 1), 1000)</f>
        <v>1000</v>
      </c>
      <c r="AA70" s="30" t="str">
        <f>IFERROR(LEFT('Upload Data'!$B57, Y70 - 1), "")</f>
        <v/>
      </c>
      <c r="AB70" s="30" t="str">
        <f>IFERROR(MID('Upload Data'!$B57, Y70 + 1, Z70 - Y70 - 1), "")</f>
        <v/>
      </c>
      <c r="AC70" s="30">
        <f>IFERROR(VALUE(RIGHT('Upload Data'!$B57, 6)), -1)</f>
        <v>-1</v>
      </c>
    </row>
    <row r="71" spans="1:29">
      <c r="A71" s="29">
        <f t="shared" si="2"/>
        <v>58</v>
      </c>
      <c r="B71" s="28" t="b">
        <f>NOT(IFERROR('Upload Data'!A58 = "ERROR", TRUE))</f>
        <v>1</v>
      </c>
      <c r="C71" s="28">
        <f t="shared" si="3"/>
        <v>58</v>
      </c>
      <c r="D71" s="30" t="b">
        <f>IF(B71, ('Upload Data'!A58 &amp; 'Upload Data'!B58 &amp; 'Upload Data'!D58 &amp; 'Upload Data'!E58 &amp; 'Upload Data'!F58) &lt;&gt; "", FALSE)</f>
        <v>0</v>
      </c>
      <c r="E71" s="28" t="str">
        <f t="shared" si="9"/>
        <v/>
      </c>
      <c r="F71" s="28" t="str">
        <f t="shared" si="10"/>
        <v/>
      </c>
      <c r="G71" s="30" t="b">
        <f t="shared" si="1"/>
        <v>1</v>
      </c>
      <c r="H71" s="30" t="b">
        <f>IFERROR(AND(OR(NOT(D71), 'Upload Data'!$A58 &lt;&gt; "", 'Upload Data'!$B58 &lt;&gt; ""), I71, J71, S71 &lt;= 1), FALSE)</f>
        <v>1</v>
      </c>
      <c r="I71" s="30" t="b">
        <f t="shared" si="6"/>
        <v>1</v>
      </c>
      <c r="J71" s="30" t="b">
        <f t="shared" si="7"/>
        <v>1</v>
      </c>
      <c r="K71" s="31" t="s">
        <v>81</v>
      </c>
      <c r="L71" s="31" t="s">
        <v>81</v>
      </c>
      <c r="M71" s="30" t="b">
        <f>IFERROR(OR(NOT(D71), 'Upload Data'!E58 &lt;&gt; ""), FALSE)</f>
        <v>1</v>
      </c>
      <c r="N71" s="30" t="b">
        <f>IFERROR(OR(AND(NOT(D71), 'Upload Data'!F58 = ""), IFERROR(MATCH('Upload Data'!F58, listTradingRelationship, 0), FALSE)), FALSE)</f>
        <v>1</v>
      </c>
      <c r="O71" s="30"/>
      <c r="P71" s="30"/>
      <c r="Q71" s="30"/>
      <c r="R71" s="30" t="str">
        <f>IFERROR(IF('Upload Data'!$A58 &lt;&gt; "", 'Upload Data'!$A58, 'Upload Data'!$B58) &amp; "-" &amp; 'Upload Data'!$C58, "-")</f>
        <v>-</v>
      </c>
      <c r="S71" s="30">
        <f t="shared" si="8"/>
        <v>0</v>
      </c>
      <c r="T71" s="30"/>
      <c r="U71" s="30" t="b">
        <f>IFERROR(OR('Upload Data'!$A58 = "", IFERROR(AND(LEN('Upload Data'!$A58 ) = 11, LEFT('Upload Data'!$A58, 4) = "FSC-", MID('Upload Data'!$A58, 5, 1) &gt;= "A", MID('Upload Data'!$A58, 5, 1) &lt;= "Z", V71 &gt; 0, INT(V71) = V71), FALSE)), FALSE)</f>
        <v>1</v>
      </c>
      <c r="V71" s="30">
        <f>IFERROR(VALUE(RIGHT('Upload Data'!$A58, 6)), -1)</f>
        <v>-1</v>
      </c>
      <c r="W71" s="30"/>
      <c r="X71" s="30" t="b">
        <f>IFERROR(OR('Upload Data'!$B58 = "", IFERROR(AND(LEN(AA71) &gt;= 2, MATCH(AB71, listCertificateTypes, 0), AC71 &gt; -1, INT(AC71) = AC71), FALSE)), FALSE)</f>
        <v>1</v>
      </c>
      <c r="Y71" s="30">
        <f>IFERROR(FIND("-", 'Upload Data'!$B58, 1), 1000)</f>
        <v>1000</v>
      </c>
      <c r="Z71" s="30">
        <f>IFERROR(FIND("-", 'Upload Data'!$B58, Y71 + 1), 1000)</f>
        <v>1000</v>
      </c>
      <c r="AA71" s="30" t="str">
        <f>IFERROR(LEFT('Upload Data'!$B58, Y71 - 1), "")</f>
        <v/>
      </c>
      <c r="AB71" s="30" t="str">
        <f>IFERROR(MID('Upload Data'!$B58, Y71 + 1, Z71 - Y71 - 1), "")</f>
        <v/>
      </c>
      <c r="AC71" s="30">
        <f>IFERROR(VALUE(RIGHT('Upload Data'!$B58, 6)), -1)</f>
        <v>-1</v>
      </c>
    </row>
    <row r="72" spans="1:29">
      <c r="A72" s="29">
        <f t="shared" si="2"/>
        <v>59</v>
      </c>
      <c r="B72" s="28" t="b">
        <f>NOT(IFERROR('Upload Data'!A59 = "ERROR", TRUE))</f>
        <v>1</v>
      </c>
      <c r="C72" s="28">
        <f t="shared" si="3"/>
        <v>59</v>
      </c>
      <c r="D72" s="30" t="b">
        <f>IF(B72, ('Upload Data'!A59 &amp; 'Upload Data'!B59 &amp; 'Upload Data'!D59 &amp; 'Upload Data'!E59 &amp; 'Upload Data'!F59) &lt;&gt; "", FALSE)</f>
        <v>0</v>
      </c>
      <c r="E72" s="28" t="str">
        <f t="shared" si="9"/>
        <v/>
      </c>
      <c r="F72" s="28" t="str">
        <f t="shared" si="10"/>
        <v/>
      </c>
      <c r="G72" s="30" t="b">
        <f t="shared" si="1"/>
        <v>1</v>
      </c>
      <c r="H72" s="30" t="b">
        <f>IFERROR(AND(OR(NOT(D72), 'Upload Data'!$A59 &lt;&gt; "", 'Upload Data'!$B59 &lt;&gt; ""), I72, J72, S72 &lt;= 1), FALSE)</f>
        <v>1</v>
      </c>
      <c r="I72" s="30" t="b">
        <f t="shared" si="6"/>
        <v>1</v>
      </c>
      <c r="J72" s="30" t="b">
        <f t="shared" si="7"/>
        <v>1</v>
      </c>
      <c r="K72" s="31" t="s">
        <v>81</v>
      </c>
      <c r="L72" s="31" t="s">
        <v>81</v>
      </c>
      <c r="M72" s="30" t="b">
        <f>IFERROR(OR(NOT(D72), 'Upload Data'!E59 &lt;&gt; ""), FALSE)</f>
        <v>1</v>
      </c>
      <c r="N72" s="30" t="b">
        <f>IFERROR(OR(AND(NOT(D72), 'Upload Data'!F59 = ""), IFERROR(MATCH('Upload Data'!F59, listTradingRelationship, 0), FALSE)), FALSE)</f>
        <v>1</v>
      </c>
      <c r="O72" s="30"/>
      <c r="P72" s="30"/>
      <c r="Q72" s="30"/>
      <c r="R72" s="30" t="str">
        <f>IFERROR(IF('Upload Data'!$A59 &lt;&gt; "", 'Upload Data'!$A59, 'Upload Data'!$B59) &amp; "-" &amp; 'Upload Data'!$C59, "-")</f>
        <v>-</v>
      </c>
      <c r="S72" s="30">
        <f t="shared" si="8"/>
        <v>0</v>
      </c>
      <c r="T72" s="30"/>
      <c r="U72" s="30" t="b">
        <f>IFERROR(OR('Upload Data'!$A59 = "", IFERROR(AND(LEN('Upload Data'!$A59 ) = 11, LEFT('Upload Data'!$A59, 4) = "FSC-", MID('Upload Data'!$A59, 5, 1) &gt;= "A", MID('Upload Data'!$A59, 5, 1) &lt;= "Z", V72 &gt; 0, INT(V72) = V72), FALSE)), FALSE)</f>
        <v>1</v>
      </c>
      <c r="V72" s="30">
        <f>IFERROR(VALUE(RIGHT('Upload Data'!$A59, 6)), -1)</f>
        <v>-1</v>
      </c>
      <c r="W72" s="30"/>
      <c r="X72" s="30" t="b">
        <f>IFERROR(OR('Upload Data'!$B59 = "", IFERROR(AND(LEN(AA72) &gt;= 2, MATCH(AB72, listCertificateTypes, 0), AC72 &gt; -1, INT(AC72) = AC72), FALSE)), FALSE)</f>
        <v>1</v>
      </c>
      <c r="Y72" s="30">
        <f>IFERROR(FIND("-", 'Upload Data'!$B59, 1), 1000)</f>
        <v>1000</v>
      </c>
      <c r="Z72" s="30">
        <f>IFERROR(FIND("-", 'Upload Data'!$B59, Y72 + 1), 1000)</f>
        <v>1000</v>
      </c>
      <c r="AA72" s="30" t="str">
        <f>IFERROR(LEFT('Upload Data'!$B59, Y72 - 1), "")</f>
        <v/>
      </c>
      <c r="AB72" s="30" t="str">
        <f>IFERROR(MID('Upload Data'!$B59, Y72 + 1, Z72 - Y72 - 1), "")</f>
        <v/>
      </c>
      <c r="AC72" s="30">
        <f>IFERROR(VALUE(RIGHT('Upload Data'!$B59, 6)), -1)</f>
        <v>-1</v>
      </c>
    </row>
    <row r="73" spans="1:29">
      <c r="A73" s="29">
        <f t="shared" si="2"/>
        <v>60</v>
      </c>
      <c r="B73" s="28" t="b">
        <f>NOT(IFERROR('Upload Data'!A60 = "ERROR", TRUE))</f>
        <v>1</v>
      </c>
      <c r="C73" s="28">
        <f t="shared" si="3"/>
        <v>60</v>
      </c>
      <c r="D73" s="30" t="b">
        <f>IF(B73, ('Upload Data'!A60 &amp; 'Upload Data'!B60 &amp; 'Upload Data'!D60 &amp; 'Upload Data'!E60 &amp; 'Upload Data'!F60) &lt;&gt; "", FALSE)</f>
        <v>0</v>
      </c>
      <c r="E73" s="28" t="str">
        <f t="shared" si="9"/>
        <v/>
      </c>
      <c r="F73" s="28" t="str">
        <f t="shared" si="10"/>
        <v/>
      </c>
      <c r="G73" s="30" t="b">
        <f t="shared" si="1"/>
        <v>1</v>
      </c>
      <c r="H73" s="30" t="b">
        <f>IFERROR(AND(OR(NOT(D73), 'Upload Data'!$A60 &lt;&gt; "", 'Upload Data'!$B60 &lt;&gt; ""), I73, J73, S73 &lt;= 1), FALSE)</f>
        <v>1</v>
      </c>
      <c r="I73" s="30" t="b">
        <f t="shared" si="6"/>
        <v>1</v>
      </c>
      <c r="J73" s="30" t="b">
        <f t="shared" si="7"/>
        <v>1</v>
      </c>
      <c r="K73" s="31" t="s">
        <v>81</v>
      </c>
      <c r="L73" s="31" t="s">
        <v>81</v>
      </c>
      <c r="M73" s="30" t="b">
        <f>IFERROR(OR(NOT(D73), 'Upload Data'!E60 &lt;&gt; ""), FALSE)</f>
        <v>1</v>
      </c>
      <c r="N73" s="30" t="b">
        <f>IFERROR(OR(AND(NOT(D73), 'Upload Data'!F60 = ""), IFERROR(MATCH('Upload Data'!F60, listTradingRelationship, 0), FALSE)), FALSE)</f>
        <v>1</v>
      </c>
      <c r="O73" s="30"/>
      <c r="P73" s="30"/>
      <c r="Q73" s="30"/>
      <c r="R73" s="30" t="str">
        <f>IFERROR(IF('Upload Data'!$A60 &lt;&gt; "", 'Upload Data'!$A60, 'Upload Data'!$B60) &amp; "-" &amp; 'Upload Data'!$C60, "-")</f>
        <v>-</v>
      </c>
      <c r="S73" s="30">
        <f t="shared" si="8"/>
        <v>0</v>
      </c>
      <c r="T73" s="30"/>
      <c r="U73" s="30" t="b">
        <f>IFERROR(OR('Upload Data'!$A60 = "", IFERROR(AND(LEN('Upload Data'!$A60 ) = 11, LEFT('Upload Data'!$A60, 4) = "FSC-", MID('Upload Data'!$A60, 5, 1) &gt;= "A", MID('Upload Data'!$A60, 5, 1) &lt;= "Z", V73 &gt; 0, INT(V73) = V73), FALSE)), FALSE)</f>
        <v>1</v>
      </c>
      <c r="V73" s="30">
        <f>IFERROR(VALUE(RIGHT('Upload Data'!$A60, 6)), -1)</f>
        <v>-1</v>
      </c>
      <c r="W73" s="30"/>
      <c r="X73" s="30" t="b">
        <f>IFERROR(OR('Upload Data'!$B60 = "", IFERROR(AND(LEN(AA73) &gt;= 2, MATCH(AB73, listCertificateTypes, 0), AC73 &gt; -1, INT(AC73) = AC73), FALSE)), FALSE)</f>
        <v>1</v>
      </c>
      <c r="Y73" s="30">
        <f>IFERROR(FIND("-", 'Upload Data'!$B60, 1), 1000)</f>
        <v>1000</v>
      </c>
      <c r="Z73" s="30">
        <f>IFERROR(FIND("-", 'Upload Data'!$B60, Y73 + 1), 1000)</f>
        <v>1000</v>
      </c>
      <c r="AA73" s="30" t="str">
        <f>IFERROR(LEFT('Upload Data'!$B60, Y73 - 1), "")</f>
        <v/>
      </c>
      <c r="AB73" s="30" t="str">
        <f>IFERROR(MID('Upload Data'!$B60, Y73 + 1, Z73 - Y73 - 1), "")</f>
        <v/>
      </c>
      <c r="AC73" s="30">
        <f>IFERROR(VALUE(RIGHT('Upload Data'!$B60, 6)), -1)</f>
        <v>-1</v>
      </c>
    </row>
    <row r="74" spans="1:29">
      <c r="A74" s="29">
        <f t="shared" si="2"/>
        <v>61</v>
      </c>
      <c r="B74" s="28" t="b">
        <f>NOT(IFERROR('Upload Data'!A61 = "ERROR", TRUE))</f>
        <v>1</v>
      </c>
      <c r="C74" s="28">
        <f t="shared" si="3"/>
        <v>61</v>
      </c>
      <c r="D74" s="30" t="b">
        <f>IF(B74, ('Upload Data'!A61 &amp; 'Upload Data'!B61 &amp; 'Upload Data'!D61 &amp; 'Upload Data'!E61 &amp; 'Upload Data'!F61) &lt;&gt; "", FALSE)</f>
        <v>0</v>
      </c>
      <c r="E74" s="28" t="str">
        <f t="shared" si="9"/>
        <v/>
      </c>
      <c r="F74" s="28" t="str">
        <f t="shared" si="10"/>
        <v/>
      </c>
      <c r="G74" s="30" t="b">
        <f t="shared" si="1"/>
        <v>1</v>
      </c>
      <c r="H74" s="30" t="b">
        <f>IFERROR(AND(OR(NOT(D74), 'Upload Data'!$A61 &lt;&gt; "", 'Upload Data'!$B61 &lt;&gt; ""), I74, J74, S74 &lt;= 1), FALSE)</f>
        <v>1</v>
      </c>
      <c r="I74" s="30" t="b">
        <f t="shared" si="6"/>
        <v>1</v>
      </c>
      <c r="J74" s="30" t="b">
        <f t="shared" si="7"/>
        <v>1</v>
      </c>
      <c r="K74" s="31" t="s">
        <v>81</v>
      </c>
      <c r="L74" s="31" t="s">
        <v>81</v>
      </c>
      <c r="M74" s="30" t="b">
        <f>IFERROR(OR(NOT(D74), 'Upload Data'!E61 &lt;&gt; ""), FALSE)</f>
        <v>1</v>
      </c>
      <c r="N74" s="30" t="b">
        <f>IFERROR(OR(AND(NOT(D74), 'Upload Data'!F61 = ""), IFERROR(MATCH('Upload Data'!F61, listTradingRelationship, 0), FALSE)), FALSE)</f>
        <v>1</v>
      </c>
      <c r="O74" s="30"/>
      <c r="P74" s="30"/>
      <c r="Q74" s="30"/>
      <c r="R74" s="30" t="str">
        <f>IFERROR(IF('Upload Data'!$A61 &lt;&gt; "", 'Upload Data'!$A61, 'Upload Data'!$B61) &amp; "-" &amp; 'Upload Data'!$C61, "-")</f>
        <v>-</v>
      </c>
      <c r="S74" s="30">
        <f t="shared" si="8"/>
        <v>0</v>
      </c>
      <c r="T74" s="30"/>
      <c r="U74" s="30" t="b">
        <f>IFERROR(OR('Upload Data'!$A61 = "", IFERROR(AND(LEN('Upload Data'!$A61 ) = 11, LEFT('Upload Data'!$A61, 4) = "FSC-", MID('Upload Data'!$A61, 5, 1) &gt;= "A", MID('Upload Data'!$A61, 5, 1) &lt;= "Z", V74 &gt; 0, INT(V74) = V74), FALSE)), FALSE)</f>
        <v>1</v>
      </c>
      <c r="V74" s="30">
        <f>IFERROR(VALUE(RIGHT('Upload Data'!$A61, 6)), -1)</f>
        <v>-1</v>
      </c>
      <c r="W74" s="30"/>
      <c r="X74" s="30" t="b">
        <f>IFERROR(OR('Upload Data'!$B61 = "", IFERROR(AND(LEN(AA74) &gt;= 2, MATCH(AB74, listCertificateTypes, 0), AC74 &gt; -1, INT(AC74) = AC74), FALSE)), FALSE)</f>
        <v>1</v>
      </c>
      <c r="Y74" s="30">
        <f>IFERROR(FIND("-", 'Upload Data'!$B61, 1), 1000)</f>
        <v>1000</v>
      </c>
      <c r="Z74" s="30">
        <f>IFERROR(FIND("-", 'Upload Data'!$B61, Y74 + 1), 1000)</f>
        <v>1000</v>
      </c>
      <c r="AA74" s="30" t="str">
        <f>IFERROR(LEFT('Upload Data'!$B61, Y74 - 1), "")</f>
        <v/>
      </c>
      <c r="AB74" s="30" t="str">
        <f>IFERROR(MID('Upload Data'!$B61, Y74 + 1, Z74 - Y74 - 1), "")</f>
        <v/>
      </c>
      <c r="AC74" s="30">
        <f>IFERROR(VALUE(RIGHT('Upload Data'!$B61, 6)), -1)</f>
        <v>-1</v>
      </c>
    </row>
    <row r="75" spans="1:29">
      <c r="A75" s="29">
        <f t="shared" si="2"/>
        <v>62</v>
      </c>
      <c r="B75" s="28" t="b">
        <f>NOT(IFERROR('Upload Data'!A62 = "ERROR", TRUE))</f>
        <v>1</v>
      </c>
      <c r="C75" s="28">
        <f t="shared" si="3"/>
        <v>62</v>
      </c>
      <c r="D75" s="30" t="b">
        <f>IF(B75, ('Upload Data'!A62 &amp; 'Upload Data'!B62 &amp; 'Upload Data'!D62 &amp; 'Upload Data'!E62 &amp; 'Upload Data'!F62) &lt;&gt; "", FALSE)</f>
        <v>0</v>
      </c>
      <c r="E75" s="28" t="str">
        <f t="shared" si="9"/>
        <v/>
      </c>
      <c r="F75" s="28" t="str">
        <f t="shared" si="10"/>
        <v/>
      </c>
      <c r="G75" s="30" t="b">
        <f t="shared" si="1"/>
        <v>1</v>
      </c>
      <c r="H75" s="30" t="b">
        <f>IFERROR(AND(OR(NOT(D75), 'Upload Data'!$A62 &lt;&gt; "", 'Upload Data'!$B62 &lt;&gt; ""), I75, J75, S75 &lt;= 1), FALSE)</f>
        <v>1</v>
      </c>
      <c r="I75" s="30" t="b">
        <f t="shared" si="6"/>
        <v>1</v>
      </c>
      <c r="J75" s="30" t="b">
        <f t="shared" si="7"/>
        <v>1</v>
      </c>
      <c r="K75" s="31" t="s">
        <v>81</v>
      </c>
      <c r="L75" s="31" t="s">
        <v>81</v>
      </c>
      <c r="M75" s="30" t="b">
        <f>IFERROR(OR(NOT(D75), 'Upload Data'!E62 &lt;&gt; ""), FALSE)</f>
        <v>1</v>
      </c>
      <c r="N75" s="30" t="b">
        <f>IFERROR(OR(AND(NOT(D75), 'Upload Data'!F62 = ""), IFERROR(MATCH('Upload Data'!F62, listTradingRelationship, 0), FALSE)), FALSE)</f>
        <v>1</v>
      </c>
      <c r="O75" s="30"/>
      <c r="P75" s="30"/>
      <c r="Q75" s="30"/>
      <c r="R75" s="30" t="str">
        <f>IFERROR(IF('Upload Data'!$A62 &lt;&gt; "", 'Upload Data'!$A62, 'Upload Data'!$B62) &amp; "-" &amp; 'Upload Data'!$C62, "-")</f>
        <v>-</v>
      </c>
      <c r="S75" s="30">
        <f t="shared" si="8"/>
        <v>0</v>
      </c>
      <c r="T75" s="30"/>
      <c r="U75" s="30" t="b">
        <f>IFERROR(OR('Upload Data'!$A62 = "", IFERROR(AND(LEN('Upload Data'!$A62 ) = 11, LEFT('Upload Data'!$A62, 4) = "FSC-", MID('Upload Data'!$A62, 5, 1) &gt;= "A", MID('Upload Data'!$A62, 5, 1) &lt;= "Z", V75 &gt; 0, INT(V75) = V75), FALSE)), FALSE)</f>
        <v>1</v>
      </c>
      <c r="V75" s="30">
        <f>IFERROR(VALUE(RIGHT('Upload Data'!$A62, 6)), -1)</f>
        <v>-1</v>
      </c>
      <c r="W75" s="30"/>
      <c r="X75" s="30" t="b">
        <f>IFERROR(OR('Upload Data'!$B62 = "", IFERROR(AND(LEN(AA75) &gt;= 2, MATCH(AB75, listCertificateTypes, 0), AC75 &gt; -1, INT(AC75) = AC75), FALSE)), FALSE)</f>
        <v>1</v>
      </c>
      <c r="Y75" s="30">
        <f>IFERROR(FIND("-", 'Upload Data'!$B62, 1), 1000)</f>
        <v>1000</v>
      </c>
      <c r="Z75" s="30">
        <f>IFERROR(FIND("-", 'Upload Data'!$B62, Y75 + 1), 1000)</f>
        <v>1000</v>
      </c>
      <c r="AA75" s="30" t="str">
        <f>IFERROR(LEFT('Upload Data'!$B62, Y75 - 1), "")</f>
        <v/>
      </c>
      <c r="AB75" s="30" t="str">
        <f>IFERROR(MID('Upload Data'!$B62, Y75 + 1, Z75 - Y75 - 1), "")</f>
        <v/>
      </c>
      <c r="AC75" s="30">
        <f>IFERROR(VALUE(RIGHT('Upload Data'!$B62, 6)), -1)</f>
        <v>-1</v>
      </c>
    </row>
    <row r="76" spans="1:29">
      <c r="A76" s="29">
        <f t="shared" si="2"/>
        <v>63</v>
      </c>
      <c r="B76" s="28" t="b">
        <f>NOT(IFERROR('Upload Data'!A63 = "ERROR", TRUE))</f>
        <v>1</v>
      </c>
      <c r="C76" s="28">
        <f t="shared" si="3"/>
        <v>63</v>
      </c>
      <c r="D76" s="30" t="b">
        <f>IF(B76, ('Upload Data'!A63 &amp; 'Upload Data'!B63 &amp; 'Upload Data'!D63 &amp; 'Upload Data'!E63 &amp; 'Upload Data'!F63) &lt;&gt; "", FALSE)</f>
        <v>0</v>
      </c>
      <c r="E76" s="28" t="str">
        <f t="shared" si="9"/>
        <v/>
      </c>
      <c r="F76" s="28" t="str">
        <f t="shared" si="10"/>
        <v/>
      </c>
      <c r="G76" s="30" t="b">
        <f t="shared" si="1"/>
        <v>1</v>
      </c>
      <c r="H76" s="30" t="b">
        <f>IFERROR(AND(OR(NOT(D76), 'Upload Data'!$A63 &lt;&gt; "", 'Upload Data'!$B63 &lt;&gt; ""), I76, J76, S76 &lt;= 1), FALSE)</f>
        <v>1</v>
      </c>
      <c r="I76" s="30" t="b">
        <f t="shared" si="6"/>
        <v>1</v>
      </c>
      <c r="J76" s="30" t="b">
        <f t="shared" si="7"/>
        <v>1</v>
      </c>
      <c r="K76" s="31" t="s">
        <v>81</v>
      </c>
      <c r="L76" s="31" t="s">
        <v>81</v>
      </c>
      <c r="M76" s="30" t="b">
        <f>IFERROR(OR(NOT(D76), 'Upload Data'!E63 &lt;&gt; ""), FALSE)</f>
        <v>1</v>
      </c>
      <c r="N76" s="30" t="b">
        <f>IFERROR(OR(AND(NOT(D76), 'Upload Data'!F63 = ""), IFERROR(MATCH('Upload Data'!F63, listTradingRelationship, 0), FALSE)), FALSE)</f>
        <v>1</v>
      </c>
      <c r="O76" s="30"/>
      <c r="P76" s="30"/>
      <c r="Q76" s="30"/>
      <c r="R76" s="30" t="str">
        <f>IFERROR(IF('Upload Data'!$A63 &lt;&gt; "", 'Upload Data'!$A63, 'Upload Data'!$B63) &amp; "-" &amp; 'Upload Data'!$C63, "-")</f>
        <v>-</v>
      </c>
      <c r="S76" s="30">
        <f t="shared" si="8"/>
        <v>0</v>
      </c>
      <c r="T76" s="30"/>
      <c r="U76" s="30" t="b">
        <f>IFERROR(OR('Upload Data'!$A63 = "", IFERROR(AND(LEN('Upload Data'!$A63 ) = 11, LEFT('Upload Data'!$A63, 4) = "FSC-", MID('Upload Data'!$A63, 5, 1) &gt;= "A", MID('Upload Data'!$A63, 5, 1) &lt;= "Z", V76 &gt; 0, INT(V76) = V76), FALSE)), FALSE)</f>
        <v>1</v>
      </c>
      <c r="V76" s="30">
        <f>IFERROR(VALUE(RIGHT('Upload Data'!$A63, 6)), -1)</f>
        <v>-1</v>
      </c>
      <c r="W76" s="30"/>
      <c r="X76" s="30" t="b">
        <f>IFERROR(OR('Upload Data'!$B63 = "", IFERROR(AND(LEN(AA76) &gt;= 2, MATCH(AB76, listCertificateTypes, 0), AC76 &gt; -1, INT(AC76) = AC76), FALSE)), FALSE)</f>
        <v>1</v>
      </c>
      <c r="Y76" s="30">
        <f>IFERROR(FIND("-", 'Upload Data'!$B63, 1), 1000)</f>
        <v>1000</v>
      </c>
      <c r="Z76" s="30">
        <f>IFERROR(FIND("-", 'Upload Data'!$B63, Y76 + 1), 1000)</f>
        <v>1000</v>
      </c>
      <c r="AA76" s="30" t="str">
        <f>IFERROR(LEFT('Upload Data'!$B63, Y76 - 1), "")</f>
        <v/>
      </c>
      <c r="AB76" s="30" t="str">
        <f>IFERROR(MID('Upload Data'!$B63, Y76 + 1, Z76 - Y76 - 1), "")</f>
        <v/>
      </c>
      <c r="AC76" s="30">
        <f>IFERROR(VALUE(RIGHT('Upload Data'!$B63, 6)), -1)</f>
        <v>-1</v>
      </c>
    </row>
    <row r="77" spans="1:29">
      <c r="A77" s="29">
        <f t="shared" si="2"/>
        <v>64</v>
      </c>
      <c r="B77" s="28" t="b">
        <f>NOT(IFERROR('Upload Data'!A64 = "ERROR", TRUE))</f>
        <v>1</v>
      </c>
      <c r="C77" s="28">
        <f t="shared" si="3"/>
        <v>64</v>
      </c>
      <c r="D77" s="30" t="b">
        <f>IF(B77, ('Upload Data'!A64 &amp; 'Upload Data'!B64 &amp; 'Upload Data'!D64 &amp; 'Upload Data'!E64 &amp; 'Upload Data'!F64) &lt;&gt; "", FALSE)</f>
        <v>0</v>
      </c>
      <c r="E77" s="28" t="str">
        <f t="shared" si="9"/>
        <v/>
      </c>
      <c r="F77" s="28" t="str">
        <f t="shared" si="10"/>
        <v/>
      </c>
      <c r="G77" s="30" t="b">
        <f t="shared" si="1"/>
        <v>1</v>
      </c>
      <c r="H77" s="30" t="b">
        <f>IFERROR(AND(OR(NOT(D77), 'Upload Data'!$A64 &lt;&gt; "", 'Upload Data'!$B64 &lt;&gt; ""), I77, J77, S77 &lt;= 1), FALSE)</f>
        <v>1</v>
      </c>
      <c r="I77" s="30" t="b">
        <f t="shared" si="6"/>
        <v>1</v>
      </c>
      <c r="J77" s="30" t="b">
        <f t="shared" si="7"/>
        <v>1</v>
      </c>
      <c r="K77" s="31" t="s">
        <v>81</v>
      </c>
      <c r="L77" s="31" t="s">
        <v>81</v>
      </c>
      <c r="M77" s="30" t="b">
        <f>IFERROR(OR(NOT(D77), 'Upload Data'!E64 &lt;&gt; ""), FALSE)</f>
        <v>1</v>
      </c>
      <c r="N77" s="30" t="b">
        <f>IFERROR(OR(AND(NOT(D77), 'Upload Data'!F64 = ""), IFERROR(MATCH('Upload Data'!F64, listTradingRelationship, 0), FALSE)), FALSE)</f>
        <v>1</v>
      </c>
      <c r="O77" s="30"/>
      <c r="P77" s="30"/>
      <c r="Q77" s="30"/>
      <c r="R77" s="30" t="str">
        <f>IFERROR(IF('Upload Data'!$A64 &lt;&gt; "", 'Upload Data'!$A64, 'Upload Data'!$B64) &amp; "-" &amp; 'Upload Data'!$C64, "-")</f>
        <v>-</v>
      </c>
      <c r="S77" s="30">
        <f t="shared" si="8"/>
        <v>0</v>
      </c>
      <c r="T77" s="30"/>
      <c r="U77" s="30" t="b">
        <f>IFERROR(OR('Upload Data'!$A64 = "", IFERROR(AND(LEN('Upload Data'!$A64 ) = 11, LEFT('Upload Data'!$A64, 4) = "FSC-", MID('Upload Data'!$A64, 5, 1) &gt;= "A", MID('Upload Data'!$A64, 5, 1) &lt;= "Z", V77 &gt; 0, INT(V77) = V77), FALSE)), FALSE)</f>
        <v>1</v>
      </c>
      <c r="V77" s="30">
        <f>IFERROR(VALUE(RIGHT('Upload Data'!$A64, 6)), -1)</f>
        <v>-1</v>
      </c>
      <c r="W77" s="30"/>
      <c r="X77" s="30" t="b">
        <f>IFERROR(OR('Upload Data'!$B64 = "", IFERROR(AND(LEN(AA77) &gt;= 2, MATCH(AB77, listCertificateTypes, 0), AC77 &gt; -1, INT(AC77) = AC77), FALSE)), FALSE)</f>
        <v>1</v>
      </c>
      <c r="Y77" s="30">
        <f>IFERROR(FIND("-", 'Upload Data'!$B64, 1), 1000)</f>
        <v>1000</v>
      </c>
      <c r="Z77" s="30">
        <f>IFERROR(FIND("-", 'Upload Data'!$B64, Y77 + 1), 1000)</f>
        <v>1000</v>
      </c>
      <c r="AA77" s="30" t="str">
        <f>IFERROR(LEFT('Upload Data'!$B64, Y77 - 1), "")</f>
        <v/>
      </c>
      <c r="AB77" s="30" t="str">
        <f>IFERROR(MID('Upload Data'!$B64, Y77 + 1, Z77 - Y77 - 1), "")</f>
        <v/>
      </c>
      <c r="AC77" s="30">
        <f>IFERROR(VALUE(RIGHT('Upload Data'!$B64, 6)), -1)</f>
        <v>-1</v>
      </c>
    </row>
    <row r="78" spans="1:29">
      <c r="A78" s="29">
        <f t="shared" si="2"/>
        <v>65</v>
      </c>
      <c r="B78" s="28" t="b">
        <f>NOT(IFERROR('Upload Data'!A65 = "ERROR", TRUE))</f>
        <v>1</v>
      </c>
      <c r="C78" s="28">
        <f t="shared" si="3"/>
        <v>65</v>
      </c>
      <c r="D78" s="30" t="b">
        <f>IF(B78, ('Upload Data'!A65 &amp; 'Upload Data'!B65 &amp; 'Upload Data'!D65 &amp; 'Upload Data'!E65 &amp; 'Upload Data'!F65) &lt;&gt; "", FALSE)</f>
        <v>0</v>
      </c>
      <c r="E78" s="28" t="str">
        <f t="shared" si="9"/>
        <v/>
      </c>
      <c r="F78" s="28" t="str">
        <f t="shared" si="10"/>
        <v/>
      </c>
      <c r="G78" s="30" t="b">
        <f t="shared" si="1"/>
        <v>1</v>
      </c>
      <c r="H78" s="30" t="b">
        <f>IFERROR(AND(OR(NOT(D78), 'Upload Data'!$A65 &lt;&gt; "", 'Upload Data'!$B65 &lt;&gt; ""), I78, J78, S78 &lt;= 1), FALSE)</f>
        <v>1</v>
      </c>
      <c r="I78" s="30" t="b">
        <f t="shared" si="6"/>
        <v>1</v>
      </c>
      <c r="J78" s="30" t="b">
        <f t="shared" si="7"/>
        <v>1</v>
      </c>
      <c r="K78" s="31" t="s">
        <v>81</v>
      </c>
      <c r="L78" s="31" t="s">
        <v>81</v>
      </c>
      <c r="M78" s="30" t="b">
        <f>IFERROR(OR(NOT(D78), 'Upload Data'!E65 &lt;&gt; ""), FALSE)</f>
        <v>1</v>
      </c>
      <c r="N78" s="30" t="b">
        <f>IFERROR(OR(AND(NOT(D78), 'Upload Data'!F65 = ""), IFERROR(MATCH('Upload Data'!F65, listTradingRelationship, 0), FALSE)), FALSE)</f>
        <v>1</v>
      </c>
      <c r="O78" s="30"/>
      <c r="P78" s="30"/>
      <c r="Q78" s="30"/>
      <c r="R78" s="30" t="str">
        <f>IFERROR(IF('Upload Data'!$A65 &lt;&gt; "", 'Upload Data'!$A65, 'Upload Data'!$B65) &amp; "-" &amp; 'Upload Data'!$C65, "-")</f>
        <v>-</v>
      </c>
      <c r="S78" s="30">
        <f t="shared" si="8"/>
        <v>0</v>
      </c>
      <c r="T78" s="30"/>
      <c r="U78" s="30" t="b">
        <f>IFERROR(OR('Upload Data'!$A65 = "", IFERROR(AND(LEN('Upload Data'!$A65 ) = 11, LEFT('Upload Data'!$A65, 4) = "FSC-", MID('Upload Data'!$A65, 5, 1) &gt;= "A", MID('Upload Data'!$A65, 5, 1) &lt;= "Z", V78 &gt; 0, INT(V78) = V78), FALSE)), FALSE)</f>
        <v>1</v>
      </c>
      <c r="V78" s="30">
        <f>IFERROR(VALUE(RIGHT('Upload Data'!$A65, 6)), -1)</f>
        <v>-1</v>
      </c>
      <c r="W78" s="30"/>
      <c r="X78" s="30" t="b">
        <f>IFERROR(OR('Upload Data'!$B65 = "", IFERROR(AND(LEN(AA78) &gt;= 2, MATCH(AB78, listCertificateTypes, 0), AC78 &gt; -1, INT(AC78) = AC78), FALSE)), FALSE)</f>
        <v>1</v>
      </c>
      <c r="Y78" s="30">
        <f>IFERROR(FIND("-", 'Upload Data'!$B65, 1), 1000)</f>
        <v>1000</v>
      </c>
      <c r="Z78" s="30">
        <f>IFERROR(FIND("-", 'Upload Data'!$B65, Y78 + 1), 1000)</f>
        <v>1000</v>
      </c>
      <c r="AA78" s="30" t="str">
        <f>IFERROR(LEFT('Upload Data'!$B65, Y78 - 1), "")</f>
        <v/>
      </c>
      <c r="AB78" s="30" t="str">
        <f>IFERROR(MID('Upload Data'!$B65, Y78 + 1, Z78 - Y78 - 1), "")</f>
        <v/>
      </c>
      <c r="AC78" s="30">
        <f>IFERROR(VALUE(RIGHT('Upload Data'!$B65, 6)), -1)</f>
        <v>-1</v>
      </c>
    </row>
    <row r="79" spans="1:29">
      <c r="A79" s="29">
        <f t="shared" si="2"/>
        <v>66</v>
      </c>
      <c r="B79" s="28" t="b">
        <f>NOT(IFERROR('Upload Data'!A66 = "ERROR", TRUE))</f>
        <v>1</v>
      </c>
      <c r="C79" s="28">
        <f t="shared" si="3"/>
        <v>66</v>
      </c>
      <c r="D79" s="30" t="b">
        <f>IF(B79, ('Upload Data'!A66 &amp; 'Upload Data'!B66 &amp; 'Upload Data'!D66 &amp; 'Upload Data'!E66 &amp; 'Upload Data'!F66) &lt;&gt; "", FALSE)</f>
        <v>0</v>
      </c>
      <c r="E79" s="28" t="str">
        <f t="shared" si="9"/>
        <v/>
      </c>
      <c r="F79" s="28" t="str">
        <f t="shared" si="10"/>
        <v/>
      </c>
      <c r="G79" s="30" t="b">
        <f t="shared" ref="G79:G142" si="11">AND(I79:N79)</f>
        <v>1</v>
      </c>
      <c r="H79" s="30" t="b">
        <f>IFERROR(AND(OR(NOT(D79), 'Upload Data'!$A66 &lt;&gt; "", 'Upload Data'!$B66 &lt;&gt; ""), I79, J79, S79 &lt;= 1), FALSE)</f>
        <v>1</v>
      </c>
      <c r="I79" s="30" t="b">
        <f t="shared" si="6"/>
        <v>1</v>
      </c>
      <c r="J79" s="30" t="b">
        <f t="shared" si="7"/>
        <v>1</v>
      </c>
      <c r="K79" s="31" t="s">
        <v>81</v>
      </c>
      <c r="L79" s="31" t="s">
        <v>81</v>
      </c>
      <c r="M79" s="30" t="b">
        <f>IFERROR(OR(NOT(D79), 'Upload Data'!E66 &lt;&gt; ""), FALSE)</f>
        <v>1</v>
      </c>
      <c r="N79" s="30" t="b">
        <f>IFERROR(OR(AND(NOT(D79), 'Upload Data'!F66 = ""), IFERROR(MATCH('Upload Data'!F66, listTradingRelationship, 0), FALSE)), FALSE)</f>
        <v>1</v>
      </c>
      <c r="O79" s="30"/>
      <c r="P79" s="30"/>
      <c r="Q79" s="30"/>
      <c r="R79" s="30" t="str">
        <f>IFERROR(IF('Upload Data'!$A66 &lt;&gt; "", 'Upload Data'!$A66, 'Upload Data'!$B66) &amp; "-" &amp; 'Upload Data'!$C66, "-")</f>
        <v>-</v>
      </c>
      <c r="S79" s="30">
        <f t="shared" si="8"/>
        <v>0</v>
      </c>
      <c r="T79" s="30"/>
      <c r="U79" s="30" t="b">
        <f>IFERROR(OR('Upload Data'!$A66 = "", IFERROR(AND(LEN('Upload Data'!$A66 ) = 11, LEFT('Upload Data'!$A66, 4) = "FSC-", MID('Upload Data'!$A66, 5, 1) &gt;= "A", MID('Upload Data'!$A66, 5, 1) &lt;= "Z", V79 &gt; 0, INT(V79) = V79), FALSE)), FALSE)</f>
        <v>1</v>
      </c>
      <c r="V79" s="30">
        <f>IFERROR(VALUE(RIGHT('Upload Data'!$A66, 6)), -1)</f>
        <v>-1</v>
      </c>
      <c r="W79" s="30"/>
      <c r="X79" s="30" t="b">
        <f>IFERROR(OR('Upload Data'!$B66 = "", IFERROR(AND(LEN(AA79) &gt;= 2, MATCH(AB79, listCertificateTypes, 0), AC79 &gt; -1, INT(AC79) = AC79), FALSE)), FALSE)</f>
        <v>1</v>
      </c>
      <c r="Y79" s="30">
        <f>IFERROR(FIND("-", 'Upload Data'!$B66, 1), 1000)</f>
        <v>1000</v>
      </c>
      <c r="Z79" s="30">
        <f>IFERROR(FIND("-", 'Upload Data'!$B66, Y79 + 1), 1000)</f>
        <v>1000</v>
      </c>
      <c r="AA79" s="30" t="str">
        <f>IFERROR(LEFT('Upload Data'!$B66, Y79 - 1), "")</f>
        <v/>
      </c>
      <c r="AB79" s="30" t="str">
        <f>IFERROR(MID('Upload Data'!$B66, Y79 + 1, Z79 - Y79 - 1), "")</f>
        <v/>
      </c>
      <c r="AC79" s="30">
        <f>IFERROR(VALUE(RIGHT('Upload Data'!$B66, 6)), -1)</f>
        <v>-1</v>
      </c>
    </row>
    <row r="80" spans="1:29">
      <c r="A80" s="29">
        <f t="shared" ref="A80:A143" si="12">IF(B80, C80, 0)</f>
        <v>67</v>
      </c>
      <c r="B80" s="28" t="b">
        <f>NOT(IFERROR('Upload Data'!A67 = "ERROR", TRUE))</f>
        <v>1</v>
      </c>
      <c r="C80" s="28">
        <f t="shared" ref="C80:C143" si="13">IF(B80, C79 + 1, C79)</f>
        <v>67</v>
      </c>
      <c r="D80" s="30" t="b">
        <f>IF(B80, ('Upload Data'!A67 &amp; 'Upload Data'!B67 &amp; 'Upload Data'!D67 &amp; 'Upload Data'!E67 &amp; 'Upload Data'!F67) &lt;&gt; "", FALSE)</f>
        <v>0</v>
      </c>
      <c r="E80" s="28" t="str">
        <f t="shared" si="9"/>
        <v/>
      </c>
      <c r="F80" s="28" t="str">
        <f t="shared" si="10"/>
        <v/>
      </c>
      <c r="G80" s="30" t="b">
        <f t="shared" si="11"/>
        <v>1</v>
      </c>
      <c r="H80" s="30" t="b">
        <f>IFERROR(AND(OR(NOT(D80), 'Upload Data'!$A67 &lt;&gt; "", 'Upload Data'!$B67 &lt;&gt; ""), I80, J80, S80 &lt;= 1), FALSE)</f>
        <v>1</v>
      </c>
      <c r="I80" s="30" t="b">
        <f t="shared" ref="I80:I143" si="14">$U80</f>
        <v>1</v>
      </c>
      <c r="J80" s="30" t="b">
        <f t="shared" ref="J80:J143" si="15">$X80</f>
        <v>1</v>
      </c>
      <c r="K80" s="31" t="s">
        <v>81</v>
      </c>
      <c r="L80" s="31" t="s">
        <v>81</v>
      </c>
      <c r="M80" s="30" t="b">
        <f>IFERROR(OR(NOT(D80), 'Upload Data'!E67 &lt;&gt; ""), FALSE)</f>
        <v>1</v>
      </c>
      <c r="N80" s="30" t="b">
        <f>IFERROR(OR(AND(NOT(D80), 'Upload Data'!F67 = ""), IFERROR(MATCH('Upload Data'!F67, listTradingRelationship, 0), FALSE)), FALSE)</f>
        <v>1</v>
      </c>
      <c r="O80" s="30"/>
      <c r="P80" s="30"/>
      <c r="Q80" s="30"/>
      <c r="R80" s="30" t="str">
        <f>IFERROR(IF('Upload Data'!$A67 &lt;&gt; "", 'Upload Data'!$A67, 'Upload Data'!$B67) &amp; "-" &amp; 'Upload Data'!$C67, "-")</f>
        <v>-</v>
      </c>
      <c r="S80" s="30">
        <f t="shared" ref="S80:S143" si="16">IF($R80 = "-", 0, COUNTIFS($R$15:$R$1013, $R80))</f>
        <v>0</v>
      </c>
      <c r="T80" s="30"/>
      <c r="U80" s="30" t="b">
        <f>IFERROR(OR('Upload Data'!$A67 = "", IFERROR(AND(LEN('Upload Data'!$A67 ) = 11, LEFT('Upload Data'!$A67, 4) = "FSC-", MID('Upload Data'!$A67, 5, 1) &gt;= "A", MID('Upload Data'!$A67, 5, 1) &lt;= "Z", V80 &gt; 0, INT(V80) = V80), FALSE)), FALSE)</f>
        <v>1</v>
      </c>
      <c r="V80" s="30">
        <f>IFERROR(VALUE(RIGHT('Upload Data'!$A67, 6)), -1)</f>
        <v>-1</v>
      </c>
      <c r="W80" s="30"/>
      <c r="X80" s="30" t="b">
        <f>IFERROR(OR('Upload Data'!$B67 = "", IFERROR(AND(LEN(AA80) &gt;= 2, MATCH(AB80, listCertificateTypes, 0), AC80 &gt; -1, INT(AC80) = AC80), FALSE)), FALSE)</f>
        <v>1</v>
      </c>
      <c r="Y80" s="30">
        <f>IFERROR(FIND("-", 'Upload Data'!$B67, 1), 1000)</f>
        <v>1000</v>
      </c>
      <c r="Z80" s="30">
        <f>IFERROR(FIND("-", 'Upload Data'!$B67, Y80 + 1), 1000)</f>
        <v>1000</v>
      </c>
      <c r="AA80" s="30" t="str">
        <f>IFERROR(LEFT('Upload Data'!$B67, Y80 - 1), "")</f>
        <v/>
      </c>
      <c r="AB80" s="30" t="str">
        <f>IFERROR(MID('Upload Data'!$B67, Y80 + 1, Z80 - Y80 - 1), "")</f>
        <v/>
      </c>
      <c r="AC80" s="30">
        <f>IFERROR(VALUE(RIGHT('Upload Data'!$B67, 6)), -1)</f>
        <v>-1</v>
      </c>
    </row>
    <row r="81" spans="1:29">
      <c r="A81" s="29">
        <f t="shared" si="12"/>
        <v>68</v>
      </c>
      <c r="B81" s="28" t="b">
        <f>NOT(IFERROR('Upload Data'!A68 = "ERROR", TRUE))</f>
        <v>1</v>
      </c>
      <c r="C81" s="28">
        <f t="shared" si="13"/>
        <v>68</v>
      </c>
      <c r="D81" s="30" t="b">
        <f>IF(B81, ('Upload Data'!A68 &amp; 'Upload Data'!B68 &amp; 'Upload Data'!D68 &amp; 'Upload Data'!E68 &amp; 'Upload Data'!F68) &lt;&gt; "", FALSE)</f>
        <v>0</v>
      </c>
      <c r="E81" s="28" t="str">
        <f t="shared" si="9"/>
        <v/>
      </c>
      <c r="F81" s="28" t="str">
        <f t="shared" si="10"/>
        <v/>
      </c>
      <c r="G81" s="30" t="b">
        <f t="shared" si="11"/>
        <v>1</v>
      </c>
      <c r="H81" s="30" t="b">
        <f>IFERROR(AND(OR(NOT(D81), 'Upload Data'!$A68 &lt;&gt; "", 'Upload Data'!$B68 &lt;&gt; ""), I81, J81, S81 &lt;= 1), FALSE)</f>
        <v>1</v>
      </c>
      <c r="I81" s="30" t="b">
        <f t="shared" si="14"/>
        <v>1</v>
      </c>
      <c r="J81" s="30" t="b">
        <f t="shared" si="15"/>
        <v>1</v>
      </c>
      <c r="K81" s="31" t="s">
        <v>81</v>
      </c>
      <c r="L81" s="31" t="s">
        <v>81</v>
      </c>
      <c r="M81" s="30" t="b">
        <f>IFERROR(OR(NOT(D81), 'Upload Data'!E68 &lt;&gt; ""), FALSE)</f>
        <v>1</v>
      </c>
      <c r="N81" s="30" t="b">
        <f>IFERROR(OR(AND(NOT(D81), 'Upload Data'!F68 = ""), IFERROR(MATCH('Upload Data'!F68, listTradingRelationship, 0), FALSE)), FALSE)</f>
        <v>1</v>
      </c>
      <c r="O81" s="30"/>
      <c r="P81" s="30"/>
      <c r="Q81" s="30"/>
      <c r="R81" s="30" t="str">
        <f>IFERROR(IF('Upload Data'!$A68 &lt;&gt; "", 'Upload Data'!$A68, 'Upload Data'!$B68) &amp; "-" &amp; 'Upload Data'!$C68, "-")</f>
        <v>-</v>
      </c>
      <c r="S81" s="30">
        <f t="shared" si="16"/>
        <v>0</v>
      </c>
      <c r="T81" s="30"/>
      <c r="U81" s="30" t="b">
        <f>IFERROR(OR('Upload Data'!$A68 = "", IFERROR(AND(LEN('Upload Data'!$A68 ) = 11, LEFT('Upload Data'!$A68, 4) = "FSC-", MID('Upload Data'!$A68, 5, 1) &gt;= "A", MID('Upload Data'!$A68, 5, 1) &lt;= "Z", V81 &gt; 0, INT(V81) = V81), FALSE)), FALSE)</f>
        <v>1</v>
      </c>
      <c r="V81" s="30">
        <f>IFERROR(VALUE(RIGHT('Upload Data'!$A68, 6)), -1)</f>
        <v>-1</v>
      </c>
      <c r="W81" s="30"/>
      <c r="X81" s="30" t="b">
        <f>IFERROR(OR('Upload Data'!$B68 = "", IFERROR(AND(LEN(AA81) &gt;= 2, MATCH(AB81, listCertificateTypes, 0), AC81 &gt; -1, INT(AC81) = AC81), FALSE)), FALSE)</f>
        <v>1</v>
      </c>
      <c r="Y81" s="30">
        <f>IFERROR(FIND("-", 'Upload Data'!$B68, 1), 1000)</f>
        <v>1000</v>
      </c>
      <c r="Z81" s="30">
        <f>IFERROR(FIND("-", 'Upload Data'!$B68, Y81 + 1), 1000)</f>
        <v>1000</v>
      </c>
      <c r="AA81" s="30" t="str">
        <f>IFERROR(LEFT('Upload Data'!$B68, Y81 - 1), "")</f>
        <v/>
      </c>
      <c r="AB81" s="30" t="str">
        <f>IFERROR(MID('Upload Data'!$B68, Y81 + 1, Z81 - Y81 - 1), "")</f>
        <v/>
      </c>
      <c r="AC81" s="30">
        <f>IFERROR(VALUE(RIGHT('Upload Data'!$B68, 6)), -1)</f>
        <v>-1</v>
      </c>
    </row>
    <row r="82" spans="1:29">
      <c r="A82" s="29">
        <f t="shared" si="12"/>
        <v>69</v>
      </c>
      <c r="B82" s="28" t="b">
        <f>NOT(IFERROR('Upload Data'!A69 = "ERROR", TRUE))</f>
        <v>1</v>
      </c>
      <c r="C82" s="28">
        <f t="shared" si="13"/>
        <v>69</v>
      </c>
      <c r="D82" s="30" t="b">
        <f>IF(B82, ('Upload Data'!A69 &amp; 'Upload Data'!B69 &amp; 'Upload Data'!D69 &amp; 'Upload Data'!E69 &amp; 'Upload Data'!F69) &lt;&gt; "", FALSE)</f>
        <v>0</v>
      </c>
      <c r="E82" s="28" t="str">
        <f t="shared" si="9"/>
        <v/>
      </c>
      <c r="F82" s="28" t="str">
        <f t="shared" si="10"/>
        <v/>
      </c>
      <c r="G82" s="30" t="b">
        <f t="shared" si="11"/>
        <v>1</v>
      </c>
      <c r="H82" s="30" t="b">
        <f>IFERROR(AND(OR(NOT(D82), 'Upload Data'!$A69 &lt;&gt; "", 'Upload Data'!$B69 &lt;&gt; ""), I82, J82, S82 &lt;= 1), FALSE)</f>
        <v>1</v>
      </c>
      <c r="I82" s="30" t="b">
        <f t="shared" si="14"/>
        <v>1</v>
      </c>
      <c r="J82" s="30" t="b">
        <f t="shared" si="15"/>
        <v>1</v>
      </c>
      <c r="K82" s="31" t="s">
        <v>81</v>
      </c>
      <c r="L82" s="31" t="s">
        <v>81</v>
      </c>
      <c r="M82" s="30" t="b">
        <f>IFERROR(OR(NOT(D82), 'Upload Data'!E69 &lt;&gt; ""), FALSE)</f>
        <v>1</v>
      </c>
      <c r="N82" s="30" t="b">
        <f>IFERROR(OR(AND(NOT(D82), 'Upload Data'!F69 = ""), IFERROR(MATCH('Upload Data'!F69, listTradingRelationship, 0), FALSE)), FALSE)</f>
        <v>1</v>
      </c>
      <c r="O82" s="30"/>
      <c r="P82" s="30"/>
      <c r="Q82" s="30"/>
      <c r="R82" s="30" t="str">
        <f>IFERROR(IF('Upload Data'!$A69 &lt;&gt; "", 'Upload Data'!$A69, 'Upload Data'!$B69) &amp; "-" &amp; 'Upload Data'!$C69, "-")</f>
        <v>-</v>
      </c>
      <c r="S82" s="30">
        <f t="shared" si="16"/>
        <v>0</v>
      </c>
      <c r="T82" s="30"/>
      <c r="U82" s="30" t="b">
        <f>IFERROR(OR('Upload Data'!$A69 = "", IFERROR(AND(LEN('Upload Data'!$A69 ) = 11, LEFT('Upload Data'!$A69, 4) = "FSC-", MID('Upload Data'!$A69, 5, 1) &gt;= "A", MID('Upload Data'!$A69, 5, 1) &lt;= "Z", V82 &gt; 0, INT(V82) = V82), FALSE)), FALSE)</f>
        <v>1</v>
      </c>
      <c r="V82" s="30">
        <f>IFERROR(VALUE(RIGHT('Upload Data'!$A69, 6)), -1)</f>
        <v>-1</v>
      </c>
      <c r="W82" s="30"/>
      <c r="X82" s="30" t="b">
        <f>IFERROR(OR('Upload Data'!$B69 = "", IFERROR(AND(LEN(AA82) &gt;= 2, MATCH(AB82, listCertificateTypes, 0), AC82 &gt; -1, INT(AC82) = AC82), FALSE)), FALSE)</f>
        <v>1</v>
      </c>
      <c r="Y82" s="30">
        <f>IFERROR(FIND("-", 'Upload Data'!$B69, 1), 1000)</f>
        <v>1000</v>
      </c>
      <c r="Z82" s="30">
        <f>IFERROR(FIND("-", 'Upload Data'!$B69, Y82 + 1), 1000)</f>
        <v>1000</v>
      </c>
      <c r="AA82" s="30" t="str">
        <f>IFERROR(LEFT('Upload Data'!$B69, Y82 - 1), "")</f>
        <v/>
      </c>
      <c r="AB82" s="30" t="str">
        <f>IFERROR(MID('Upload Data'!$B69, Y82 + 1, Z82 - Y82 - 1), "")</f>
        <v/>
      </c>
      <c r="AC82" s="30">
        <f>IFERROR(VALUE(RIGHT('Upload Data'!$B69, 6)), -1)</f>
        <v>-1</v>
      </c>
    </row>
    <row r="83" spans="1:29">
      <c r="A83" s="29">
        <f t="shared" si="12"/>
        <v>70</v>
      </c>
      <c r="B83" s="28" t="b">
        <f>NOT(IFERROR('Upload Data'!A70 = "ERROR", TRUE))</f>
        <v>1</v>
      </c>
      <c r="C83" s="28">
        <f t="shared" si="13"/>
        <v>70</v>
      </c>
      <c r="D83" s="30" t="b">
        <f>IF(B83, ('Upload Data'!A70 &amp; 'Upload Data'!B70 &amp; 'Upload Data'!D70 &amp; 'Upload Data'!E70 &amp; 'Upload Data'!F70) &lt;&gt; "", FALSE)</f>
        <v>0</v>
      </c>
      <c r="E83" s="28" t="str">
        <f t="shared" si="9"/>
        <v/>
      </c>
      <c r="F83" s="28" t="str">
        <f t="shared" si="10"/>
        <v/>
      </c>
      <c r="G83" s="30" t="b">
        <f t="shared" si="11"/>
        <v>1</v>
      </c>
      <c r="H83" s="30" t="b">
        <f>IFERROR(AND(OR(NOT(D83), 'Upload Data'!$A70 &lt;&gt; "", 'Upload Data'!$B70 &lt;&gt; ""), I83, J83, S83 &lt;= 1), FALSE)</f>
        <v>1</v>
      </c>
      <c r="I83" s="30" t="b">
        <f t="shared" si="14"/>
        <v>1</v>
      </c>
      <c r="J83" s="30" t="b">
        <f t="shared" si="15"/>
        <v>1</v>
      </c>
      <c r="K83" s="31" t="s">
        <v>81</v>
      </c>
      <c r="L83" s="31" t="s">
        <v>81</v>
      </c>
      <c r="M83" s="30" t="b">
        <f>IFERROR(OR(NOT(D83), 'Upload Data'!E70 &lt;&gt; ""), FALSE)</f>
        <v>1</v>
      </c>
      <c r="N83" s="30" t="b">
        <f>IFERROR(OR(AND(NOT(D83), 'Upload Data'!F70 = ""), IFERROR(MATCH('Upload Data'!F70, listTradingRelationship, 0), FALSE)), FALSE)</f>
        <v>1</v>
      </c>
      <c r="O83" s="30"/>
      <c r="P83" s="30"/>
      <c r="Q83" s="30"/>
      <c r="R83" s="30" t="str">
        <f>IFERROR(IF('Upload Data'!$A70 &lt;&gt; "", 'Upload Data'!$A70, 'Upload Data'!$B70) &amp; "-" &amp; 'Upload Data'!$C70, "-")</f>
        <v>-</v>
      </c>
      <c r="S83" s="30">
        <f t="shared" si="16"/>
        <v>0</v>
      </c>
      <c r="T83" s="30"/>
      <c r="U83" s="30" t="b">
        <f>IFERROR(OR('Upload Data'!$A70 = "", IFERROR(AND(LEN('Upload Data'!$A70 ) = 11, LEFT('Upload Data'!$A70, 4) = "FSC-", MID('Upload Data'!$A70, 5, 1) &gt;= "A", MID('Upload Data'!$A70, 5, 1) &lt;= "Z", V83 &gt; 0, INT(V83) = V83), FALSE)), FALSE)</f>
        <v>1</v>
      </c>
      <c r="V83" s="30">
        <f>IFERROR(VALUE(RIGHT('Upload Data'!$A70, 6)), -1)</f>
        <v>-1</v>
      </c>
      <c r="W83" s="30"/>
      <c r="X83" s="30" t="b">
        <f>IFERROR(OR('Upload Data'!$B70 = "", IFERROR(AND(LEN(AA83) &gt;= 2, MATCH(AB83, listCertificateTypes, 0), AC83 &gt; -1, INT(AC83) = AC83), FALSE)), FALSE)</f>
        <v>1</v>
      </c>
      <c r="Y83" s="30">
        <f>IFERROR(FIND("-", 'Upload Data'!$B70, 1), 1000)</f>
        <v>1000</v>
      </c>
      <c r="Z83" s="30">
        <f>IFERROR(FIND("-", 'Upload Data'!$B70, Y83 + 1), 1000)</f>
        <v>1000</v>
      </c>
      <c r="AA83" s="30" t="str">
        <f>IFERROR(LEFT('Upload Data'!$B70, Y83 - 1), "")</f>
        <v/>
      </c>
      <c r="AB83" s="30" t="str">
        <f>IFERROR(MID('Upload Data'!$B70, Y83 + 1, Z83 - Y83 - 1), "")</f>
        <v/>
      </c>
      <c r="AC83" s="30">
        <f>IFERROR(VALUE(RIGHT('Upload Data'!$B70, 6)), -1)</f>
        <v>-1</v>
      </c>
    </row>
    <row r="84" spans="1:29">
      <c r="A84" s="29">
        <f t="shared" si="12"/>
        <v>71</v>
      </c>
      <c r="B84" s="28" t="b">
        <f>NOT(IFERROR('Upload Data'!A71 = "ERROR", TRUE))</f>
        <v>1</v>
      </c>
      <c r="C84" s="28">
        <f t="shared" si="13"/>
        <v>71</v>
      </c>
      <c r="D84" s="30" t="b">
        <f>IF(B84, ('Upload Data'!A71 &amp; 'Upload Data'!B71 &amp; 'Upload Data'!D71 &amp; 'Upload Data'!E71 &amp; 'Upload Data'!F71) &lt;&gt; "", FALSE)</f>
        <v>0</v>
      </c>
      <c r="E84" s="28" t="str">
        <f t="shared" si="9"/>
        <v/>
      </c>
      <c r="F84" s="28" t="str">
        <f t="shared" si="10"/>
        <v/>
      </c>
      <c r="G84" s="30" t="b">
        <f t="shared" si="11"/>
        <v>1</v>
      </c>
      <c r="H84" s="30" t="b">
        <f>IFERROR(AND(OR(NOT(D84), 'Upload Data'!$A71 &lt;&gt; "", 'Upload Data'!$B71 &lt;&gt; ""), I84, J84, S84 &lt;= 1), FALSE)</f>
        <v>1</v>
      </c>
      <c r="I84" s="30" t="b">
        <f t="shared" si="14"/>
        <v>1</v>
      </c>
      <c r="J84" s="30" t="b">
        <f t="shared" si="15"/>
        <v>1</v>
      </c>
      <c r="K84" s="31" t="s">
        <v>81</v>
      </c>
      <c r="L84" s="31" t="s">
        <v>81</v>
      </c>
      <c r="M84" s="30" t="b">
        <f>IFERROR(OR(NOT(D84), 'Upload Data'!E71 &lt;&gt; ""), FALSE)</f>
        <v>1</v>
      </c>
      <c r="N84" s="30" t="b">
        <f>IFERROR(OR(AND(NOT(D84), 'Upload Data'!F71 = ""), IFERROR(MATCH('Upload Data'!F71, listTradingRelationship, 0), FALSE)), FALSE)</f>
        <v>1</v>
      </c>
      <c r="O84" s="30"/>
      <c r="P84" s="30"/>
      <c r="Q84" s="30"/>
      <c r="R84" s="30" t="str">
        <f>IFERROR(IF('Upload Data'!$A71 &lt;&gt; "", 'Upload Data'!$A71, 'Upload Data'!$B71) &amp; "-" &amp; 'Upload Data'!$C71, "-")</f>
        <v>-</v>
      </c>
      <c r="S84" s="30">
        <f t="shared" si="16"/>
        <v>0</v>
      </c>
      <c r="T84" s="30"/>
      <c r="U84" s="30" t="b">
        <f>IFERROR(OR('Upload Data'!$A71 = "", IFERROR(AND(LEN('Upload Data'!$A71 ) = 11, LEFT('Upload Data'!$A71, 4) = "FSC-", MID('Upload Data'!$A71, 5, 1) &gt;= "A", MID('Upload Data'!$A71, 5, 1) &lt;= "Z", V84 &gt; 0, INT(V84) = V84), FALSE)), FALSE)</f>
        <v>1</v>
      </c>
      <c r="V84" s="30">
        <f>IFERROR(VALUE(RIGHT('Upload Data'!$A71, 6)), -1)</f>
        <v>-1</v>
      </c>
      <c r="W84" s="30"/>
      <c r="X84" s="30" t="b">
        <f>IFERROR(OR('Upload Data'!$B71 = "", IFERROR(AND(LEN(AA84) &gt;= 2, MATCH(AB84, listCertificateTypes, 0), AC84 &gt; -1, INT(AC84) = AC84), FALSE)), FALSE)</f>
        <v>1</v>
      </c>
      <c r="Y84" s="30">
        <f>IFERROR(FIND("-", 'Upload Data'!$B71, 1), 1000)</f>
        <v>1000</v>
      </c>
      <c r="Z84" s="30">
        <f>IFERROR(FIND("-", 'Upload Data'!$B71, Y84 + 1), 1000)</f>
        <v>1000</v>
      </c>
      <c r="AA84" s="30" t="str">
        <f>IFERROR(LEFT('Upload Data'!$B71, Y84 - 1), "")</f>
        <v/>
      </c>
      <c r="AB84" s="30" t="str">
        <f>IFERROR(MID('Upload Data'!$B71, Y84 + 1, Z84 - Y84 - 1), "")</f>
        <v/>
      </c>
      <c r="AC84" s="30">
        <f>IFERROR(VALUE(RIGHT('Upload Data'!$B71, 6)), -1)</f>
        <v>-1</v>
      </c>
    </row>
    <row r="85" spans="1:29">
      <c r="A85" s="29">
        <f t="shared" si="12"/>
        <v>72</v>
      </c>
      <c r="B85" s="28" t="b">
        <f>NOT(IFERROR('Upload Data'!A72 = "ERROR", TRUE))</f>
        <v>1</v>
      </c>
      <c r="C85" s="28">
        <f t="shared" si="13"/>
        <v>72</v>
      </c>
      <c r="D85" s="30" t="b">
        <f>IF(B85, ('Upload Data'!A72 &amp; 'Upload Data'!B72 &amp; 'Upload Data'!D72 &amp; 'Upload Data'!E72 &amp; 'Upload Data'!F72) &lt;&gt; "", FALSE)</f>
        <v>0</v>
      </c>
      <c r="E85" s="28" t="str">
        <f t="shared" si="9"/>
        <v/>
      </c>
      <c r="F85" s="28" t="str">
        <f t="shared" si="10"/>
        <v/>
      </c>
      <c r="G85" s="30" t="b">
        <f t="shared" si="11"/>
        <v>1</v>
      </c>
      <c r="H85" s="30" t="b">
        <f>IFERROR(AND(OR(NOT(D85), 'Upload Data'!$A72 &lt;&gt; "", 'Upload Data'!$B72 &lt;&gt; ""), I85, J85, S85 &lt;= 1), FALSE)</f>
        <v>1</v>
      </c>
      <c r="I85" s="30" t="b">
        <f t="shared" si="14"/>
        <v>1</v>
      </c>
      <c r="J85" s="30" t="b">
        <f t="shared" si="15"/>
        <v>1</v>
      </c>
      <c r="K85" s="31" t="s">
        <v>81</v>
      </c>
      <c r="L85" s="31" t="s">
        <v>81</v>
      </c>
      <c r="M85" s="30" t="b">
        <f>IFERROR(OR(NOT(D85), 'Upload Data'!E72 &lt;&gt; ""), FALSE)</f>
        <v>1</v>
      </c>
      <c r="N85" s="30" t="b">
        <f>IFERROR(OR(AND(NOT(D85), 'Upload Data'!F72 = ""), IFERROR(MATCH('Upload Data'!F72, listTradingRelationship, 0), FALSE)), FALSE)</f>
        <v>1</v>
      </c>
      <c r="O85" s="30"/>
      <c r="P85" s="30"/>
      <c r="Q85" s="30"/>
      <c r="R85" s="30" t="str">
        <f>IFERROR(IF('Upload Data'!$A72 &lt;&gt; "", 'Upload Data'!$A72, 'Upload Data'!$B72) &amp; "-" &amp; 'Upload Data'!$C72, "-")</f>
        <v>-</v>
      </c>
      <c r="S85" s="30">
        <f t="shared" si="16"/>
        <v>0</v>
      </c>
      <c r="T85" s="30"/>
      <c r="U85" s="30" t="b">
        <f>IFERROR(OR('Upload Data'!$A72 = "", IFERROR(AND(LEN('Upload Data'!$A72 ) = 11, LEFT('Upload Data'!$A72, 4) = "FSC-", MID('Upload Data'!$A72, 5, 1) &gt;= "A", MID('Upload Data'!$A72, 5, 1) &lt;= "Z", V85 &gt; 0, INT(V85) = V85), FALSE)), FALSE)</f>
        <v>1</v>
      </c>
      <c r="V85" s="30">
        <f>IFERROR(VALUE(RIGHT('Upload Data'!$A72, 6)), -1)</f>
        <v>-1</v>
      </c>
      <c r="W85" s="30"/>
      <c r="X85" s="30" t="b">
        <f>IFERROR(OR('Upload Data'!$B72 = "", IFERROR(AND(LEN(AA85) &gt;= 2, MATCH(AB85, listCertificateTypes, 0), AC85 &gt; -1, INT(AC85) = AC85), FALSE)), FALSE)</f>
        <v>1</v>
      </c>
      <c r="Y85" s="30">
        <f>IFERROR(FIND("-", 'Upload Data'!$B72, 1), 1000)</f>
        <v>1000</v>
      </c>
      <c r="Z85" s="30">
        <f>IFERROR(FIND("-", 'Upload Data'!$B72, Y85 + 1), 1000)</f>
        <v>1000</v>
      </c>
      <c r="AA85" s="30" t="str">
        <f>IFERROR(LEFT('Upload Data'!$B72, Y85 - 1), "")</f>
        <v/>
      </c>
      <c r="AB85" s="30" t="str">
        <f>IFERROR(MID('Upload Data'!$B72, Y85 + 1, Z85 - Y85 - 1), "")</f>
        <v/>
      </c>
      <c r="AC85" s="30">
        <f>IFERROR(VALUE(RIGHT('Upload Data'!$B72, 6)), -1)</f>
        <v>-1</v>
      </c>
    </row>
    <row r="86" spans="1:29">
      <c r="A86" s="29">
        <f t="shared" si="12"/>
        <v>73</v>
      </c>
      <c r="B86" s="28" t="b">
        <f>NOT(IFERROR('Upload Data'!A73 = "ERROR", TRUE))</f>
        <v>1</v>
      </c>
      <c r="C86" s="28">
        <f t="shared" si="13"/>
        <v>73</v>
      </c>
      <c r="D86" s="30" t="b">
        <f>IF(B86, ('Upload Data'!A73 &amp; 'Upload Data'!B73 &amp; 'Upload Data'!D73 &amp; 'Upload Data'!E73 &amp; 'Upload Data'!F73) &lt;&gt; "", FALSE)</f>
        <v>0</v>
      </c>
      <c r="E86" s="28" t="str">
        <f t="shared" si="9"/>
        <v/>
      </c>
      <c r="F86" s="28" t="str">
        <f t="shared" si="10"/>
        <v/>
      </c>
      <c r="G86" s="30" t="b">
        <f t="shared" si="11"/>
        <v>1</v>
      </c>
      <c r="H86" s="30" t="b">
        <f>IFERROR(AND(OR(NOT(D86), 'Upload Data'!$A73 &lt;&gt; "", 'Upload Data'!$B73 &lt;&gt; ""), I86, J86, S86 &lt;= 1), FALSE)</f>
        <v>1</v>
      </c>
      <c r="I86" s="30" t="b">
        <f t="shared" si="14"/>
        <v>1</v>
      </c>
      <c r="J86" s="30" t="b">
        <f t="shared" si="15"/>
        <v>1</v>
      </c>
      <c r="K86" s="31" t="s">
        <v>81</v>
      </c>
      <c r="L86" s="31" t="s">
        <v>81</v>
      </c>
      <c r="M86" s="30" t="b">
        <f>IFERROR(OR(NOT(D86), 'Upload Data'!E73 &lt;&gt; ""), FALSE)</f>
        <v>1</v>
      </c>
      <c r="N86" s="30" t="b">
        <f>IFERROR(OR(AND(NOT(D86), 'Upload Data'!F73 = ""), IFERROR(MATCH('Upload Data'!F73, listTradingRelationship, 0), FALSE)), FALSE)</f>
        <v>1</v>
      </c>
      <c r="O86" s="30"/>
      <c r="P86" s="30"/>
      <c r="Q86" s="30"/>
      <c r="R86" s="30" t="str">
        <f>IFERROR(IF('Upload Data'!$A73 &lt;&gt; "", 'Upload Data'!$A73, 'Upload Data'!$B73) &amp; "-" &amp; 'Upload Data'!$C73, "-")</f>
        <v>-</v>
      </c>
      <c r="S86" s="30">
        <f t="shared" si="16"/>
        <v>0</v>
      </c>
      <c r="T86" s="30"/>
      <c r="U86" s="30" t="b">
        <f>IFERROR(OR('Upload Data'!$A73 = "", IFERROR(AND(LEN('Upload Data'!$A73 ) = 11, LEFT('Upload Data'!$A73, 4) = "FSC-", MID('Upload Data'!$A73, 5, 1) &gt;= "A", MID('Upload Data'!$A73, 5, 1) &lt;= "Z", V86 &gt; 0, INT(V86) = V86), FALSE)), FALSE)</f>
        <v>1</v>
      </c>
      <c r="V86" s="30">
        <f>IFERROR(VALUE(RIGHT('Upload Data'!$A73, 6)), -1)</f>
        <v>-1</v>
      </c>
      <c r="W86" s="30"/>
      <c r="X86" s="30" t="b">
        <f>IFERROR(OR('Upload Data'!$B73 = "", IFERROR(AND(LEN(AA86) &gt;= 2, MATCH(AB86, listCertificateTypes, 0), AC86 &gt; -1, INT(AC86) = AC86), FALSE)), FALSE)</f>
        <v>1</v>
      </c>
      <c r="Y86" s="30">
        <f>IFERROR(FIND("-", 'Upload Data'!$B73, 1), 1000)</f>
        <v>1000</v>
      </c>
      <c r="Z86" s="30">
        <f>IFERROR(FIND("-", 'Upload Data'!$B73, Y86 + 1), 1000)</f>
        <v>1000</v>
      </c>
      <c r="AA86" s="30" t="str">
        <f>IFERROR(LEFT('Upload Data'!$B73, Y86 - 1), "")</f>
        <v/>
      </c>
      <c r="AB86" s="30" t="str">
        <f>IFERROR(MID('Upload Data'!$B73, Y86 + 1, Z86 - Y86 - 1), "")</f>
        <v/>
      </c>
      <c r="AC86" s="30">
        <f>IFERROR(VALUE(RIGHT('Upload Data'!$B73, 6)), -1)</f>
        <v>-1</v>
      </c>
    </row>
    <row r="87" spans="1:29">
      <c r="A87" s="29">
        <f t="shared" si="12"/>
        <v>74</v>
      </c>
      <c r="B87" s="28" t="b">
        <f>NOT(IFERROR('Upload Data'!A74 = "ERROR", TRUE))</f>
        <v>1</v>
      </c>
      <c r="C87" s="28">
        <f t="shared" si="13"/>
        <v>74</v>
      </c>
      <c r="D87" s="30" t="b">
        <f>IF(B87, ('Upload Data'!A74 &amp; 'Upload Data'!B74 &amp; 'Upload Data'!D74 &amp; 'Upload Data'!E74 &amp; 'Upload Data'!F74) &lt;&gt; "", FALSE)</f>
        <v>0</v>
      </c>
      <c r="E87" s="28" t="str">
        <f t="shared" si="9"/>
        <v/>
      </c>
      <c r="F87" s="28" t="str">
        <f t="shared" si="10"/>
        <v/>
      </c>
      <c r="G87" s="30" t="b">
        <f t="shared" si="11"/>
        <v>1</v>
      </c>
      <c r="H87" s="30" t="b">
        <f>IFERROR(AND(OR(NOT(D87), 'Upload Data'!$A74 &lt;&gt; "", 'Upload Data'!$B74 &lt;&gt; ""), I87, J87, S87 &lt;= 1), FALSE)</f>
        <v>1</v>
      </c>
      <c r="I87" s="30" t="b">
        <f t="shared" si="14"/>
        <v>1</v>
      </c>
      <c r="J87" s="30" t="b">
        <f t="shared" si="15"/>
        <v>1</v>
      </c>
      <c r="K87" s="31" t="s">
        <v>81</v>
      </c>
      <c r="L87" s="31" t="s">
        <v>81</v>
      </c>
      <c r="M87" s="30" t="b">
        <f>IFERROR(OR(NOT(D87), 'Upload Data'!E74 &lt;&gt; ""), FALSE)</f>
        <v>1</v>
      </c>
      <c r="N87" s="30" t="b">
        <f>IFERROR(OR(AND(NOT(D87), 'Upload Data'!F74 = ""), IFERROR(MATCH('Upload Data'!F74, listTradingRelationship, 0), FALSE)), FALSE)</f>
        <v>1</v>
      </c>
      <c r="O87" s="30"/>
      <c r="P87" s="30"/>
      <c r="Q87" s="30"/>
      <c r="R87" s="30" t="str">
        <f>IFERROR(IF('Upload Data'!$A74 &lt;&gt; "", 'Upload Data'!$A74, 'Upload Data'!$B74) &amp; "-" &amp; 'Upload Data'!$C74, "-")</f>
        <v>-</v>
      </c>
      <c r="S87" s="30">
        <f t="shared" si="16"/>
        <v>0</v>
      </c>
      <c r="T87" s="30"/>
      <c r="U87" s="30" t="b">
        <f>IFERROR(OR('Upload Data'!$A74 = "", IFERROR(AND(LEN('Upload Data'!$A74 ) = 11, LEFT('Upload Data'!$A74, 4) = "FSC-", MID('Upload Data'!$A74, 5, 1) &gt;= "A", MID('Upload Data'!$A74, 5, 1) &lt;= "Z", V87 &gt; 0, INT(V87) = V87), FALSE)), FALSE)</f>
        <v>1</v>
      </c>
      <c r="V87" s="30">
        <f>IFERROR(VALUE(RIGHT('Upload Data'!$A74, 6)), -1)</f>
        <v>-1</v>
      </c>
      <c r="W87" s="30"/>
      <c r="X87" s="30" t="b">
        <f>IFERROR(OR('Upload Data'!$B74 = "", IFERROR(AND(LEN(AA87) &gt;= 2, MATCH(AB87, listCertificateTypes, 0), AC87 &gt; -1, INT(AC87) = AC87), FALSE)), FALSE)</f>
        <v>1</v>
      </c>
      <c r="Y87" s="30">
        <f>IFERROR(FIND("-", 'Upload Data'!$B74, 1), 1000)</f>
        <v>1000</v>
      </c>
      <c r="Z87" s="30">
        <f>IFERROR(FIND("-", 'Upload Data'!$B74, Y87 + 1), 1000)</f>
        <v>1000</v>
      </c>
      <c r="AA87" s="30" t="str">
        <f>IFERROR(LEFT('Upload Data'!$B74, Y87 - 1), "")</f>
        <v/>
      </c>
      <c r="AB87" s="30" t="str">
        <f>IFERROR(MID('Upload Data'!$B74, Y87 + 1, Z87 - Y87 - 1), "")</f>
        <v/>
      </c>
      <c r="AC87" s="30">
        <f>IFERROR(VALUE(RIGHT('Upload Data'!$B74, 6)), -1)</f>
        <v>-1</v>
      </c>
    </row>
    <row r="88" spans="1:29">
      <c r="A88" s="29">
        <f t="shared" si="12"/>
        <v>75</v>
      </c>
      <c r="B88" s="28" t="b">
        <f>NOT(IFERROR('Upload Data'!A75 = "ERROR", TRUE))</f>
        <v>1</v>
      </c>
      <c r="C88" s="28">
        <f t="shared" si="13"/>
        <v>75</v>
      </c>
      <c r="D88" s="30" t="b">
        <f>IF(B88, ('Upload Data'!A75 &amp; 'Upload Data'!B75 &amp; 'Upload Data'!D75 &amp; 'Upload Data'!E75 &amp; 'Upload Data'!F75) &lt;&gt; "", FALSE)</f>
        <v>0</v>
      </c>
      <c r="E88" s="28" t="str">
        <f t="shared" si="9"/>
        <v/>
      </c>
      <c r="F88" s="28" t="str">
        <f t="shared" si="10"/>
        <v/>
      </c>
      <c r="G88" s="30" t="b">
        <f t="shared" si="11"/>
        <v>1</v>
      </c>
      <c r="H88" s="30" t="b">
        <f>IFERROR(AND(OR(NOT(D88), 'Upload Data'!$A75 &lt;&gt; "", 'Upload Data'!$B75 &lt;&gt; ""), I88, J88, S88 &lt;= 1), FALSE)</f>
        <v>1</v>
      </c>
      <c r="I88" s="30" t="b">
        <f t="shared" si="14"/>
        <v>1</v>
      </c>
      <c r="J88" s="30" t="b">
        <f t="shared" si="15"/>
        <v>1</v>
      </c>
      <c r="K88" s="31" t="s">
        <v>81</v>
      </c>
      <c r="L88" s="31" t="s">
        <v>81</v>
      </c>
      <c r="M88" s="30" t="b">
        <f>IFERROR(OR(NOT(D88), 'Upload Data'!E75 &lt;&gt; ""), FALSE)</f>
        <v>1</v>
      </c>
      <c r="N88" s="30" t="b">
        <f>IFERROR(OR(AND(NOT(D88), 'Upload Data'!F75 = ""), IFERROR(MATCH('Upload Data'!F75, listTradingRelationship, 0), FALSE)), FALSE)</f>
        <v>1</v>
      </c>
      <c r="O88" s="30"/>
      <c r="P88" s="30"/>
      <c r="Q88" s="30"/>
      <c r="R88" s="30" t="str">
        <f>IFERROR(IF('Upload Data'!$A75 &lt;&gt; "", 'Upload Data'!$A75, 'Upload Data'!$B75) &amp; "-" &amp; 'Upload Data'!$C75, "-")</f>
        <v>-</v>
      </c>
      <c r="S88" s="30">
        <f t="shared" si="16"/>
        <v>0</v>
      </c>
      <c r="T88" s="30"/>
      <c r="U88" s="30" t="b">
        <f>IFERROR(OR('Upload Data'!$A75 = "", IFERROR(AND(LEN('Upload Data'!$A75 ) = 11, LEFT('Upload Data'!$A75, 4) = "FSC-", MID('Upload Data'!$A75, 5, 1) &gt;= "A", MID('Upload Data'!$A75, 5, 1) &lt;= "Z", V88 &gt; 0, INT(V88) = V88), FALSE)), FALSE)</f>
        <v>1</v>
      </c>
      <c r="V88" s="30">
        <f>IFERROR(VALUE(RIGHT('Upload Data'!$A75, 6)), -1)</f>
        <v>-1</v>
      </c>
      <c r="W88" s="30"/>
      <c r="X88" s="30" t="b">
        <f>IFERROR(OR('Upload Data'!$B75 = "", IFERROR(AND(LEN(AA88) &gt;= 2, MATCH(AB88, listCertificateTypes, 0), AC88 &gt; -1, INT(AC88) = AC88), FALSE)), FALSE)</f>
        <v>1</v>
      </c>
      <c r="Y88" s="30">
        <f>IFERROR(FIND("-", 'Upload Data'!$B75, 1), 1000)</f>
        <v>1000</v>
      </c>
      <c r="Z88" s="30">
        <f>IFERROR(FIND("-", 'Upload Data'!$B75, Y88 + 1), 1000)</f>
        <v>1000</v>
      </c>
      <c r="AA88" s="30" t="str">
        <f>IFERROR(LEFT('Upload Data'!$B75, Y88 - 1), "")</f>
        <v/>
      </c>
      <c r="AB88" s="30" t="str">
        <f>IFERROR(MID('Upload Data'!$B75, Y88 + 1, Z88 - Y88 - 1), "")</f>
        <v/>
      </c>
      <c r="AC88" s="30">
        <f>IFERROR(VALUE(RIGHT('Upload Data'!$B75, 6)), -1)</f>
        <v>-1</v>
      </c>
    </row>
    <row r="89" spans="1:29">
      <c r="A89" s="29">
        <f t="shared" si="12"/>
        <v>76</v>
      </c>
      <c r="B89" s="28" t="b">
        <f>NOT(IFERROR('Upload Data'!A76 = "ERROR", TRUE))</f>
        <v>1</v>
      </c>
      <c r="C89" s="28">
        <f t="shared" si="13"/>
        <v>76</v>
      </c>
      <c r="D89" s="30" t="b">
        <f>IF(B89, ('Upload Data'!A76 &amp; 'Upload Data'!B76 &amp; 'Upload Data'!D76 &amp; 'Upload Data'!E76 &amp; 'Upload Data'!F76) &lt;&gt; "", FALSE)</f>
        <v>0</v>
      </c>
      <c r="E89" s="28" t="str">
        <f t="shared" si="9"/>
        <v/>
      </c>
      <c r="F89" s="28" t="str">
        <f t="shared" si="10"/>
        <v/>
      </c>
      <c r="G89" s="30" t="b">
        <f t="shared" si="11"/>
        <v>1</v>
      </c>
      <c r="H89" s="30" t="b">
        <f>IFERROR(AND(OR(NOT(D89), 'Upload Data'!$A76 &lt;&gt; "", 'Upload Data'!$B76 &lt;&gt; ""), I89, J89, S89 &lt;= 1), FALSE)</f>
        <v>1</v>
      </c>
      <c r="I89" s="30" t="b">
        <f t="shared" si="14"/>
        <v>1</v>
      </c>
      <c r="J89" s="30" t="b">
        <f t="shared" si="15"/>
        <v>1</v>
      </c>
      <c r="K89" s="31" t="s">
        <v>81</v>
      </c>
      <c r="L89" s="31" t="s">
        <v>81</v>
      </c>
      <c r="M89" s="30" t="b">
        <f>IFERROR(OR(NOT(D89), 'Upload Data'!E76 &lt;&gt; ""), FALSE)</f>
        <v>1</v>
      </c>
      <c r="N89" s="30" t="b">
        <f>IFERROR(OR(AND(NOT(D89), 'Upload Data'!F76 = ""), IFERROR(MATCH('Upload Data'!F76, listTradingRelationship, 0), FALSE)), FALSE)</f>
        <v>1</v>
      </c>
      <c r="O89" s="30"/>
      <c r="P89" s="30"/>
      <c r="Q89" s="30"/>
      <c r="R89" s="30" t="str">
        <f>IFERROR(IF('Upload Data'!$A76 &lt;&gt; "", 'Upload Data'!$A76, 'Upload Data'!$B76) &amp; "-" &amp; 'Upload Data'!$C76, "-")</f>
        <v>-</v>
      </c>
      <c r="S89" s="30">
        <f t="shared" si="16"/>
        <v>0</v>
      </c>
      <c r="T89" s="30"/>
      <c r="U89" s="30" t="b">
        <f>IFERROR(OR('Upload Data'!$A76 = "", IFERROR(AND(LEN('Upload Data'!$A76 ) = 11, LEFT('Upload Data'!$A76, 4) = "FSC-", MID('Upload Data'!$A76, 5, 1) &gt;= "A", MID('Upload Data'!$A76, 5, 1) &lt;= "Z", V89 &gt; 0, INT(V89) = V89), FALSE)), FALSE)</f>
        <v>1</v>
      </c>
      <c r="V89" s="30">
        <f>IFERROR(VALUE(RIGHT('Upload Data'!$A76, 6)), -1)</f>
        <v>-1</v>
      </c>
      <c r="W89" s="30"/>
      <c r="X89" s="30" t="b">
        <f>IFERROR(OR('Upload Data'!$B76 = "", IFERROR(AND(LEN(AA89) &gt;= 2, MATCH(AB89, listCertificateTypes, 0), AC89 &gt; -1, INT(AC89) = AC89), FALSE)), FALSE)</f>
        <v>1</v>
      </c>
      <c r="Y89" s="30">
        <f>IFERROR(FIND("-", 'Upload Data'!$B76, 1), 1000)</f>
        <v>1000</v>
      </c>
      <c r="Z89" s="30">
        <f>IFERROR(FIND("-", 'Upload Data'!$B76, Y89 + 1), 1000)</f>
        <v>1000</v>
      </c>
      <c r="AA89" s="30" t="str">
        <f>IFERROR(LEFT('Upload Data'!$B76, Y89 - 1), "")</f>
        <v/>
      </c>
      <c r="AB89" s="30" t="str">
        <f>IFERROR(MID('Upload Data'!$B76, Y89 + 1, Z89 - Y89 - 1), "")</f>
        <v/>
      </c>
      <c r="AC89" s="30">
        <f>IFERROR(VALUE(RIGHT('Upload Data'!$B76, 6)), -1)</f>
        <v>-1</v>
      </c>
    </row>
    <row r="90" spans="1:29">
      <c r="A90" s="29">
        <f t="shared" si="12"/>
        <v>77</v>
      </c>
      <c r="B90" s="28" t="b">
        <f>NOT(IFERROR('Upload Data'!A77 = "ERROR", TRUE))</f>
        <v>1</v>
      </c>
      <c r="C90" s="28">
        <f t="shared" si="13"/>
        <v>77</v>
      </c>
      <c r="D90" s="30" t="b">
        <f>IF(B90, ('Upload Data'!A77 &amp; 'Upload Data'!B77 &amp; 'Upload Data'!D77 &amp; 'Upload Data'!E77 &amp; 'Upload Data'!F77) &lt;&gt; "", FALSE)</f>
        <v>0</v>
      </c>
      <c r="E90" s="28" t="str">
        <f t="shared" si="9"/>
        <v/>
      </c>
      <c r="F90" s="28" t="str">
        <f t="shared" si="10"/>
        <v/>
      </c>
      <c r="G90" s="30" t="b">
        <f t="shared" si="11"/>
        <v>1</v>
      </c>
      <c r="H90" s="30" t="b">
        <f>IFERROR(AND(OR(NOT(D90), 'Upload Data'!$A77 &lt;&gt; "", 'Upload Data'!$B77 &lt;&gt; ""), I90, J90, S90 &lt;= 1), FALSE)</f>
        <v>1</v>
      </c>
      <c r="I90" s="30" t="b">
        <f t="shared" si="14"/>
        <v>1</v>
      </c>
      <c r="J90" s="30" t="b">
        <f t="shared" si="15"/>
        <v>1</v>
      </c>
      <c r="K90" s="31" t="s">
        <v>81</v>
      </c>
      <c r="L90" s="31" t="s">
        <v>81</v>
      </c>
      <c r="M90" s="30" t="b">
        <f>IFERROR(OR(NOT(D90), 'Upload Data'!E77 &lt;&gt; ""), FALSE)</f>
        <v>1</v>
      </c>
      <c r="N90" s="30" t="b">
        <f>IFERROR(OR(AND(NOT(D90), 'Upload Data'!F77 = ""), IFERROR(MATCH('Upload Data'!F77, listTradingRelationship, 0), FALSE)), FALSE)</f>
        <v>1</v>
      </c>
      <c r="O90" s="30"/>
      <c r="P90" s="30"/>
      <c r="Q90" s="30"/>
      <c r="R90" s="30" t="str">
        <f>IFERROR(IF('Upload Data'!$A77 &lt;&gt; "", 'Upload Data'!$A77, 'Upload Data'!$B77) &amp; "-" &amp; 'Upload Data'!$C77, "-")</f>
        <v>-</v>
      </c>
      <c r="S90" s="30">
        <f t="shared" si="16"/>
        <v>0</v>
      </c>
      <c r="T90" s="30"/>
      <c r="U90" s="30" t="b">
        <f>IFERROR(OR('Upload Data'!$A77 = "", IFERROR(AND(LEN('Upload Data'!$A77 ) = 11, LEFT('Upload Data'!$A77, 4) = "FSC-", MID('Upload Data'!$A77, 5, 1) &gt;= "A", MID('Upload Data'!$A77, 5, 1) &lt;= "Z", V90 &gt; 0, INT(V90) = V90), FALSE)), FALSE)</f>
        <v>1</v>
      </c>
      <c r="V90" s="30">
        <f>IFERROR(VALUE(RIGHT('Upload Data'!$A77, 6)), -1)</f>
        <v>-1</v>
      </c>
      <c r="W90" s="30"/>
      <c r="X90" s="30" t="b">
        <f>IFERROR(OR('Upload Data'!$B77 = "", IFERROR(AND(LEN(AA90) &gt;= 2, MATCH(AB90, listCertificateTypes, 0), AC90 &gt; -1, INT(AC90) = AC90), FALSE)), FALSE)</f>
        <v>1</v>
      </c>
      <c r="Y90" s="30">
        <f>IFERROR(FIND("-", 'Upload Data'!$B77, 1), 1000)</f>
        <v>1000</v>
      </c>
      <c r="Z90" s="30">
        <f>IFERROR(FIND("-", 'Upload Data'!$B77, Y90 + 1), 1000)</f>
        <v>1000</v>
      </c>
      <c r="AA90" s="30" t="str">
        <f>IFERROR(LEFT('Upload Data'!$B77, Y90 - 1), "")</f>
        <v/>
      </c>
      <c r="AB90" s="30" t="str">
        <f>IFERROR(MID('Upload Data'!$B77, Y90 + 1, Z90 - Y90 - 1), "")</f>
        <v/>
      </c>
      <c r="AC90" s="30">
        <f>IFERROR(VALUE(RIGHT('Upload Data'!$B77, 6)), -1)</f>
        <v>-1</v>
      </c>
    </row>
    <row r="91" spans="1:29">
      <c r="A91" s="29">
        <f t="shared" si="12"/>
        <v>78</v>
      </c>
      <c r="B91" s="28" t="b">
        <f>NOT(IFERROR('Upload Data'!A78 = "ERROR", TRUE))</f>
        <v>1</v>
      </c>
      <c r="C91" s="28">
        <f t="shared" si="13"/>
        <v>78</v>
      </c>
      <c r="D91" s="30" t="b">
        <f>IF(B91, ('Upload Data'!A78 &amp; 'Upload Data'!B78 &amp; 'Upload Data'!D78 &amp; 'Upload Data'!E78 &amp; 'Upload Data'!F78) &lt;&gt; "", FALSE)</f>
        <v>0</v>
      </c>
      <c r="E91" s="28" t="str">
        <f t="shared" si="9"/>
        <v/>
      </c>
      <c r="F91" s="28" t="str">
        <f t="shared" si="10"/>
        <v/>
      </c>
      <c r="G91" s="30" t="b">
        <f t="shared" si="11"/>
        <v>1</v>
      </c>
      <c r="H91" s="30" t="b">
        <f>IFERROR(AND(OR(NOT(D91), 'Upload Data'!$A78 &lt;&gt; "", 'Upload Data'!$B78 &lt;&gt; ""), I91, J91, S91 &lt;= 1), FALSE)</f>
        <v>1</v>
      </c>
      <c r="I91" s="30" t="b">
        <f t="shared" si="14"/>
        <v>1</v>
      </c>
      <c r="J91" s="30" t="b">
        <f t="shared" si="15"/>
        <v>1</v>
      </c>
      <c r="K91" s="31" t="s">
        <v>81</v>
      </c>
      <c r="L91" s="31" t="s">
        <v>81</v>
      </c>
      <c r="M91" s="30" t="b">
        <f>IFERROR(OR(NOT(D91), 'Upload Data'!E78 &lt;&gt; ""), FALSE)</f>
        <v>1</v>
      </c>
      <c r="N91" s="30" t="b">
        <f>IFERROR(OR(AND(NOT(D91), 'Upload Data'!F78 = ""), IFERROR(MATCH('Upload Data'!F78, listTradingRelationship, 0), FALSE)), FALSE)</f>
        <v>1</v>
      </c>
      <c r="O91" s="30"/>
      <c r="P91" s="30"/>
      <c r="Q91" s="30"/>
      <c r="R91" s="30" t="str">
        <f>IFERROR(IF('Upload Data'!$A78 &lt;&gt; "", 'Upload Data'!$A78, 'Upload Data'!$B78) &amp; "-" &amp; 'Upload Data'!$C78, "-")</f>
        <v>-</v>
      </c>
      <c r="S91" s="30">
        <f t="shared" si="16"/>
        <v>0</v>
      </c>
      <c r="T91" s="30"/>
      <c r="U91" s="30" t="b">
        <f>IFERROR(OR('Upload Data'!$A78 = "", IFERROR(AND(LEN('Upload Data'!$A78 ) = 11, LEFT('Upload Data'!$A78, 4) = "FSC-", MID('Upload Data'!$A78, 5, 1) &gt;= "A", MID('Upload Data'!$A78, 5, 1) &lt;= "Z", V91 &gt; 0, INT(V91) = V91), FALSE)), FALSE)</f>
        <v>1</v>
      </c>
      <c r="V91" s="30">
        <f>IFERROR(VALUE(RIGHT('Upload Data'!$A78, 6)), -1)</f>
        <v>-1</v>
      </c>
      <c r="W91" s="30"/>
      <c r="X91" s="30" t="b">
        <f>IFERROR(OR('Upload Data'!$B78 = "", IFERROR(AND(LEN(AA91) &gt;= 2, MATCH(AB91, listCertificateTypes, 0), AC91 &gt; -1, INT(AC91) = AC91), FALSE)), FALSE)</f>
        <v>1</v>
      </c>
      <c r="Y91" s="30">
        <f>IFERROR(FIND("-", 'Upload Data'!$B78, 1), 1000)</f>
        <v>1000</v>
      </c>
      <c r="Z91" s="30">
        <f>IFERROR(FIND("-", 'Upload Data'!$B78, Y91 + 1), 1000)</f>
        <v>1000</v>
      </c>
      <c r="AA91" s="30" t="str">
        <f>IFERROR(LEFT('Upload Data'!$B78, Y91 - 1), "")</f>
        <v/>
      </c>
      <c r="AB91" s="30" t="str">
        <f>IFERROR(MID('Upload Data'!$B78, Y91 + 1, Z91 - Y91 - 1), "")</f>
        <v/>
      </c>
      <c r="AC91" s="30">
        <f>IFERROR(VALUE(RIGHT('Upload Data'!$B78, 6)), -1)</f>
        <v>-1</v>
      </c>
    </row>
    <row r="92" spans="1:29">
      <c r="A92" s="29">
        <f t="shared" si="12"/>
        <v>79</v>
      </c>
      <c r="B92" s="28" t="b">
        <f>NOT(IFERROR('Upload Data'!A79 = "ERROR", TRUE))</f>
        <v>1</v>
      </c>
      <c r="C92" s="28">
        <f t="shared" si="13"/>
        <v>79</v>
      </c>
      <c r="D92" s="30" t="b">
        <f>IF(B92, ('Upload Data'!A79 &amp; 'Upload Data'!B79 &amp; 'Upload Data'!D79 &amp; 'Upload Data'!E79 &amp; 'Upload Data'!F79) &lt;&gt; "", FALSE)</f>
        <v>0</v>
      </c>
      <c r="E92" s="28" t="str">
        <f t="shared" si="9"/>
        <v/>
      </c>
      <c r="F92" s="28" t="str">
        <f t="shared" si="10"/>
        <v/>
      </c>
      <c r="G92" s="30" t="b">
        <f t="shared" si="11"/>
        <v>1</v>
      </c>
      <c r="H92" s="30" t="b">
        <f>IFERROR(AND(OR(NOT(D92), 'Upload Data'!$A79 &lt;&gt; "", 'Upload Data'!$B79 &lt;&gt; ""), I92, J92, S92 &lt;= 1), FALSE)</f>
        <v>1</v>
      </c>
      <c r="I92" s="30" t="b">
        <f t="shared" si="14"/>
        <v>1</v>
      </c>
      <c r="J92" s="30" t="b">
        <f t="shared" si="15"/>
        <v>1</v>
      </c>
      <c r="K92" s="31" t="s">
        <v>81</v>
      </c>
      <c r="L92" s="31" t="s">
        <v>81</v>
      </c>
      <c r="M92" s="30" t="b">
        <f>IFERROR(OR(NOT(D92), 'Upload Data'!E79 &lt;&gt; ""), FALSE)</f>
        <v>1</v>
      </c>
      <c r="N92" s="30" t="b">
        <f>IFERROR(OR(AND(NOT(D92), 'Upload Data'!F79 = ""), IFERROR(MATCH('Upload Data'!F79, listTradingRelationship, 0), FALSE)), FALSE)</f>
        <v>1</v>
      </c>
      <c r="O92" s="30"/>
      <c r="P92" s="30"/>
      <c r="Q92" s="30"/>
      <c r="R92" s="30" t="str">
        <f>IFERROR(IF('Upload Data'!$A79 &lt;&gt; "", 'Upload Data'!$A79, 'Upload Data'!$B79) &amp; "-" &amp; 'Upload Data'!$C79, "-")</f>
        <v>-</v>
      </c>
      <c r="S92" s="30">
        <f t="shared" si="16"/>
        <v>0</v>
      </c>
      <c r="T92" s="30"/>
      <c r="U92" s="30" t="b">
        <f>IFERROR(OR('Upload Data'!$A79 = "", IFERROR(AND(LEN('Upload Data'!$A79 ) = 11, LEFT('Upload Data'!$A79, 4) = "FSC-", MID('Upload Data'!$A79, 5, 1) &gt;= "A", MID('Upload Data'!$A79, 5, 1) &lt;= "Z", V92 &gt; 0, INT(V92) = V92), FALSE)), FALSE)</f>
        <v>1</v>
      </c>
      <c r="V92" s="30">
        <f>IFERROR(VALUE(RIGHT('Upload Data'!$A79, 6)), -1)</f>
        <v>-1</v>
      </c>
      <c r="W92" s="30"/>
      <c r="X92" s="30" t="b">
        <f>IFERROR(OR('Upload Data'!$B79 = "", IFERROR(AND(LEN(AA92) &gt;= 2, MATCH(AB92, listCertificateTypes, 0), AC92 &gt; -1, INT(AC92) = AC92), FALSE)), FALSE)</f>
        <v>1</v>
      </c>
      <c r="Y92" s="30">
        <f>IFERROR(FIND("-", 'Upload Data'!$B79, 1), 1000)</f>
        <v>1000</v>
      </c>
      <c r="Z92" s="30">
        <f>IFERROR(FIND("-", 'Upload Data'!$B79, Y92 + 1), 1000)</f>
        <v>1000</v>
      </c>
      <c r="AA92" s="30" t="str">
        <f>IFERROR(LEFT('Upload Data'!$B79, Y92 - 1), "")</f>
        <v/>
      </c>
      <c r="AB92" s="30" t="str">
        <f>IFERROR(MID('Upload Data'!$B79, Y92 + 1, Z92 - Y92 - 1), "")</f>
        <v/>
      </c>
      <c r="AC92" s="30">
        <f>IFERROR(VALUE(RIGHT('Upload Data'!$B79, 6)), -1)</f>
        <v>-1</v>
      </c>
    </row>
    <row r="93" spans="1:29">
      <c r="A93" s="29">
        <f t="shared" si="12"/>
        <v>80</v>
      </c>
      <c r="B93" s="28" t="b">
        <f>NOT(IFERROR('Upload Data'!A80 = "ERROR", TRUE))</f>
        <v>1</v>
      </c>
      <c r="C93" s="28">
        <f t="shared" si="13"/>
        <v>80</v>
      </c>
      <c r="D93" s="30" t="b">
        <f>IF(B93, ('Upload Data'!A80 &amp; 'Upload Data'!B80 &amp; 'Upload Data'!D80 &amp; 'Upload Data'!E80 &amp; 'Upload Data'!F80) &lt;&gt; "", FALSE)</f>
        <v>0</v>
      </c>
      <c r="E93" s="28" t="str">
        <f t="shared" si="9"/>
        <v/>
      </c>
      <c r="F93" s="28" t="str">
        <f t="shared" si="10"/>
        <v/>
      </c>
      <c r="G93" s="30" t="b">
        <f t="shared" si="11"/>
        <v>1</v>
      </c>
      <c r="H93" s="30" t="b">
        <f>IFERROR(AND(OR(NOT(D93), 'Upload Data'!$A80 &lt;&gt; "", 'Upload Data'!$B80 &lt;&gt; ""), I93, J93, S93 &lt;= 1), FALSE)</f>
        <v>1</v>
      </c>
      <c r="I93" s="30" t="b">
        <f t="shared" si="14"/>
        <v>1</v>
      </c>
      <c r="J93" s="30" t="b">
        <f t="shared" si="15"/>
        <v>1</v>
      </c>
      <c r="K93" s="31" t="s">
        <v>81</v>
      </c>
      <c r="L93" s="31" t="s">
        <v>81</v>
      </c>
      <c r="M93" s="30" t="b">
        <f>IFERROR(OR(NOT(D93), 'Upload Data'!E80 &lt;&gt; ""), FALSE)</f>
        <v>1</v>
      </c>
      <c r="N93" s="30" t="b">
        <f>IFERROR(OR(AND(NOT(D93), 'Upload Data'!F80 = ""), IFERROR(MATCH('Upload Data'!F80, listTradingRelationship, 0), FALSE)), FALSE)</f>
        <v>1</v>
      </c>
      <c r="O93" s="30"/>
      <c r="P93" s="30"/>
      <c r="Q93" s="30"/>
      <c r="R93" s="30" t="str">
        <f>IFERROR(IF('Upload Data'!$A80 &lt;&gt; "", 'Upload Data'!$A80, 'Upload Data'!$B80) &amp; "-" &amp; 'Upload Data'!$C80, "-")</f>
        <v>-</v>
      </c>
      <c r="S93" s="30">
        <f t="shared" si="16"/>
        <v>0</v>
      </c>
      <c r="T93" s="30"/>
      <c r="U93" s="30" t="b">
        <f>IFERROR(OR('Upload Data'!$A80 = "", IFERROR(AND(LEN('Upload Data'!$A80 ) = 11, LEFT('Upload Data'!$A80, 4) = "FSC-", MID('Upload Data'!$A80, 5, 1) &gt;= "A", MID('Upload Data'!$A80, 5, 1) &lt;= "Z", V93 &gt; 0, INT(V93) = V93), FALSE)), FALSE)</f>
        <v>1</v>
      </c>
      <c r="V93" s="30">
        <f>IFERROR(VALUE(RIGHT('Upload Data'!$A80, 6)), -1)</f>
        <v>-1</v>
      </c>
      <c r="W93" s="30"/>
      <c r="X93" s="30" t="b">
        <f>IFERROR(OR('Upload Data'!$B80 = "", IFERROR(AND(LEN(AA93) &gt;= 2, MATCH(AB93, listCertificateTypes, 0), AC93 &gt; -1, INT(AC93) = AC93), FALSE)), FALSE)</f>
        <v>1</v>
      </c>
      <c r="Y93" s="30">
        <f>IFERROR(FIND("-", 'Upload Data'!$B80, 1), 1000)</f>
        <v>1000</v>
      </c>
      <c r="Z93" s="30">
        <f>IFERROR(FIND("-", 'Upload Data'!$B80, Y93 + 1), 1000)</f>
        <v>1000</v>
      </c>
      <c r="AA93" s="30" t="str">
        <f>IFERROR(LEFT('Upload Data'!$B80, Y93 - 1), "")</f>
        <v/>
      </c>
      <c r="AB93" s="30" t="str">
        <f>IFERROR(MID('Upload Data'!$B80, Y93 + 1, Z93 - Y93 - 1), "")</f>
        <v/>
      </c>
      <c r="AC93" s="30">
        <f>IFERROR(VALUE(RIGHT('Upload Data'!$B80, 6)), -1)</f>
        <v>-1</v>
      </c>
    </row>
    <row r="94" spans="1:29">
      <c r="A94" s="29">
        <f t="shared" si="12"/>
        <v>81</v>
      </c>
      <c r="B94" s="28" t="b">
        <f>NOT(IFERROR('Upload Data'!A81 = "ERROR", TRUE))</f>
        <v>1</v>
      </c>
      <c r="C94" s="28">
        <f t="shared" si="13"/>
        <v>81</v>
      </c>
      <c r="D94" s="30" t="b">
        <f>IF(B94, ('Upload Data'!A81 &amp; 'Upload Data'!B81 &amp; 'Upload Data'!D81 &amp; 'Upload Data'!E81 &amp; 'Upload Data'!F81) &lt;&gt; "", FALSE)</f>
        <v>0</v>
      </c>
      <c r="E94" s="28" t="str">
        <f t="shared" si="9"/>
        <v/>
      </c>
      <c r="F94" s="28" t="str">
        <f t="shared" si="10"/>
        <v/>
      </c>
      <c r="G94" s="30" t="b">
        <f t="shared" si="11"/>
        <v>1</v>
      </c>
      <c r="H94" s="30" t="b">
        <f>IFERROR(AND(OR(NOT(D94), 'Upload Data'!$A81 &lt;&gt; "", 'Upload Data'!$B81 &lt;&gt; ""), I94, J94, S94 &lt;= 1), FALSE)</f>
        <v>1</v>
      </c>
      <c r="I94" s="30" t="b">
        <f t="shared" si="14"/>
        <v>1</v>
      </c>
      <c r="J94" s="30" t="b">
        <f t="shared" si="15"/>
        <v>1</v>
      </c>
      <c r="K94" s="31" t="s">
        <v>81</v>
      </c>
      <c r="L94" s="31" t="s">
        <v>81</v>
      </c>
      <c r="M94" s="30" t="b">
        <f>IFERROR(OR(NOT(D94), 'Upload Data'!E81 &lt;&gt; ""), FALSE)</f>
        <v>1</v>
      </c>
      <c r="N94" s="30" t="b">
        <f>IFERROR(OR(AND(NOT(D94), 'Upload Data'!F81 = ""), IFERROR(MATCH('Upload Data'!F81, listTradingRelationship, 0), FALSE)), FALSE)</f>
        <v>1</v>
      </c>
      <c r="O94" s="30"/>
      <c r="P94" s="30"/>
      <c r="Q94" s="30"/>
      <c r="R94" s="30" t="str">
        <f>IFERROR(IF('Upload Data'!$A81 &lt;&gt; "", 'Upload Data'!$A81, 'Upload Data'!$B81) &amp; "-" &amp; 'Upload Data'!$C81, "-")</f>
        <v>-</v>
      </c>
      <c r="S94" s="30">
        <f t="shared" si="16"/>
        <v>0</v>
      </c>
      <c r="T94" s="30"/>
      <c r="U94" s="30" t="b">
        <f>IFERROR(OR('Upload Data'!$A81 = "", IFERROR(AND(LEN('Upload Data'!$A81 ) = 11, LEFT('Upload Data'!$A81, 4) = "FSC-", MID('Upload Data'!$A81, 5, 1) &gt;= "A", MID('Upload Data'!$A81, 5, 1) &lt;= "Z", V94 &gt; 0, INT(V94) = V94), FALSE)), FALSE)</f>
        <v>1</v>
      </c>
      <c r="V94" s="30">
        <f>IFERROR(VALUE(RIGHT('Upload Data'!$A81, 6)), -1)</f>
        <v>-1</v>
      </c>
      <c r="W94" s="30"/>
      <c r="X94" s="30" t="b">
        <f>IFERROR(OR('Upload Data'!$B81 = "", IFERROR(AND(LEN(AA94) &gt;= 2, MATCH(AB94, listCertificateTypes, 0), AC94 &gt; -1, INT(AC94) = AC94), FALSE)), FALSE)</f>
        <v>1</v>
      </c>
      <c r="Y94" s="30">
        <f>IFERROR(FIND("-", 'Upload Data'!$B81, 1), 1000)</f>
        <v>1000</v>
      </c>
      <c r="Z94" s="30">
        <f>IFERROR(FIND("-", 'Upload Data'!$B81, Y94 + 1), 1000)</f>
        <v>1000</v>
      </c>
      <c r="AA94" s="30" t="str">
        <f>IFERROR(LEFT('Upload Data'!$B81, Y94 - 1), "")</f>
        <v/>
      </c>
      <c r="AB94" s="30" t="str">
        <f>IFERROR(MID('Upload Data'!$B81, Y94 + 1, Z94 - Y94 - 1), "")</f>
        <v/>
      </c>
      <c r="AC94" s="30">
        <f>IFERROR(VALUE(RIGHT('Upload Data'!$B81, 6)), -1)</f>
        <v>-1</v>
      </c>
    </row>
    <row r="95" spans="1:29">
      <c r="A95" s="29">
        <f t="shared" si="12"/>
        <v>82</v>
      </c>
      <c r="B95" s="28" t="b">
        <f>NOT(IFERROR('Upload Data'!A82 = "ERROR", TRUE))</f>
        <v>1</v>
      </c>
      <c r="C95" s="28">
        <f t="shared" si="13"/>
        <v>82</v>
      </c>
      <c r="D95" s="30" t="b">
        <f>IF(B95, ('Upload Data'!A82 &amp; 'Upload Data'!B82 &amp; 'Upload Data'!D82 &amp; 'Upload Data'!E82 &amp; 'Upload Data'!F82) &lt;&gt; "", FALSE)</f>
        <v>0</v>
      </c>
      <c r="E95" s="28" t="str">
        <f t="shared" si="9"/>
        <v/>
      </c>
      <c r="F95" s="28" t="str">
        <f t="shared" si="10"/>
        <v/>
      </c>
      <c r="G95" s="30" t="b">
        <f t="shared" si="11"/>
        <v>1</v>
      </c>
      <c r="H95" s="30" t="b">
        <f>IFERROR(AND(OR(NOT(D95), 'Upload Data'!$A82 &lt;&gt; "", 'Upload Data'!$B82 &lt;&gt; ""), I95, J95, S95 &lt;= 1), FALSE)</f>
        <v>1</v>
      </c>
      <c r="I95" s="30" t="b">
        <f t="shared" si="14"/>
        <v>1</v>
      </c>
      <c r="J95" s="30" t="b">
        <f t="shared" si="15"/>
        <v>1</v>
      </c>
      <c r="K95" s="31" t="s">
        <v>81</v>
      </c>
      <c r="L95" s="31" t="s">
        <v>81</v>
      </c>
      <c r="M95" s="30" t="b">
        <f>IFERROR(OR(NOT(D95), 'Upload Data'!E82 &lt;&gt; ""), FALSE)</f>
        <v>1</v>
      </c>
      <c r="N95" s="30" t="b">
        <f>IFERROR(OR(AND(NOT(D95), 'Upload Data'!F82 = ""), IFERROR(MATCH('Upload Data'!F82, listTradingRelationship, 0), FALSE)), FALSE)</f>
        <v>1</v>
      </c>
      <c r="O95" s="30"/>
      <c r="P95" s="30"/>
      <c r="Q95" s="30"/>
      <c r="R95" s="30" t="str">
        <f>IFERROR(IF('Upload Data'!$A82 &lt;&gt; "", 'Upload Data'!$A82, 'Upload Data'!$B82) &amp; "-" &amp; 'Upload Data'!$C82, "-")</f>
        <v>-</v>
      </c>
      <c r="S95" s="30">
        <f t="shared" si="16"/>
        <v>0</v>
      </c>
      <c r="T95" s="30"/>
      <c r="U95" s="30" t="b">
        <f>IFERROR(OR('Upload Data'!$A82 = "", IFERROR(AND(LEN('Upload Data'!$A82 ) = 11, LEFT('Upload Data'!$A82, 4) = "FSC-", MID('Upload Data'!$A82, 5, 1) &gt;= "A", MID('Upload Data'!$A82, 5, 1) &lt;= "Z", V95 &gt; 0, INT(V95) = V95), FALSE)), FALSE)</f>
        <v>1</v>
      </c>
      <c r="V95" s="30">
        <f>IFERROR(VALUE(RIGHT('Upload Data'!$A82, 6)), -1)</f>
        <v>-1</v>
      </c>
      <c r="W95" s="30"/>
      <c r="X95" s="30" t="b">
        <f>IFERROR(OR('Upload Data'!$B82 = "", IFERROR(AND(LEN(AA95) &gt;= 2, MATCH(AB95, listCertificateTypes, 0), AC95 &gt; -1, INT(AC95) = AC95), FALSE)), FALSE)</f>
        <v>1</v>
      </c>
      <c r="Y95" s="30">
        <f>IFERROR(FIND("-", 'Upload Data'!$B82, 1), 1000)</f>
        <v>1000</v>
      </c>
      <c r="Z95" s="30">
        <f>IFERROR(FIND("-", 'Upload Data'!$B82, Y95 + 1), 1000)</f>
        <v>1000</v>
      </c>
      <c r="AA95" s="30" t="str">
        <f>IFERROR(LEFT('Upload Data'!$B82, Y95 - 1), "")</f>
        <v/>
      </c>
      <c r="AB95" s="30" t="str">
        <f>IFERROR(MID('Upload Data'!$B82, Y95 + 1, Z95 - Y95 - 1), "")</f>
        <v/>
      </c>
      <c r="AC95" s="30">
        <f>IFERROR(VALUE(RIGHT('Upload Data'!$B82, 6)), -1)</f>
        <v>-1</v>
      </c>
    </row>
    <row r="96" spans="1:29">
      <c r="A96" s="29">
        <f t="shared" si="12"/>
        <v>83</v>
      </c>
      <c r="B96" s="28" t="b">
        <f>NOT(IFERROR('Upload Data'!A83 = "ERROR", TRUE))</f>
        <v>1</v>
      </c>
      <c r="C96" s="28">
        <f t="shared" si="13"/>
        <v>83</v>
      </c>
      <c r="D96" s="30" t="b">
        <f>IF(B96, ('Upload Data'!A83 &amp; 'Upload Data'!B83 &amp; 'Upload Data'!D83 &amp; 'Upload Data'!E83 &amp; 'Upload Data'!F83) &lt;&gt; "", FALSE)</f>
        <v>0</v>
      </c>
      <c r="E96" s="28" t="str">
        <f t="shared" si="9"/>
        <v/>
      </c>
      <c r="F96" s="28" t="str">
        <f t="shared" si="10"/>
        <v/>
      </c>
      <c r="G96" s="30" t="b">
        <f t="shared" si="11"/>
        <v>1</v>
      </c>
      <c r="H96" s="30" t="b">
        <f>IFERROR(AND(OR(NOT(D96), 'Upload Data'!$A83 &lt;&gt; "", 'Upload Data'!$B83 &lt;&gt; ""), I96, J96, S96 &lt;= 1), FALSE)</f>
        <v>1</v>
      </c>
      <c r="I96" s="30" t="b">
        <f t="shared" si="14"/>
        <v>1</v>
      </c>
      <c r="J96" s="30" t="b">
        <f t="shared" si="15"/>
        <v>1</v>
      </c>
      <c r="K96" s="31" t="s">
        <v>81</v>
      </c>
      <c r="L96" s="31" t="s">
        <v>81</v>
      </c>
      <c r="M96" s="30" t="b">
        <f>IFERROR(OR(NOT(D96), 'Upload Data'!E83 &lt;&gt; ""), FALSE)</f>
        <v>1</v>
      </c>
      <c r="N96" s="30" t="b">
        <f>IFERROR(OR(AND(NOT(D96), 'Upload Data'!F83 = ""), IFERROR(MATCH('Upload Data'!F83, listTradingRelationship, 0), FALSE)), FALSE)</f>
        <v>1</v>
      </c>
      <c r="O96" s="30"/>
      <c r="P96" s="30"/>
      <c r="Q96" s="30"/>
      <c r="R96" s="30" t="str">
        <f>IFERROR(IF('Upload Data'!$A83 &lt;&gt; "", 'Upload Data'!$A83, 'Upload Data'!$B83) &amp; "-" &amp; 'Upload Data'!$C83, "-")</f>
        <v>-</v>
      </c>
      <c r="S96" s="30">
        <f t="shared" si="16"/>
        <v>0</v>
      </c>
      <c r="T96" s="30"/>
      <c r="U96" s="30" t="b">
        <f>IFERROR(OR('Upload Data'!$A83 = "", IFERROR(AND(LEN('Upload Data'!$A83 ) = 11, LEFT('Upload Data'!$A83, 4) = "FSC-", MID('Upload Data'!$A83, 5, 1) &gt;= "A", MID('Upload Data'!$A83, 5, 1) &lt;= "Z", V96 &gt; 0, INT(V96) = V96), FALSE)), FALSE)</f>
        <v>1</v>
      </c>
      <c r="V96" s="30">
        <f>IFERROR(VALUE(RIGHT('Upload Data'!$A83, 6)), -1)</f>
        <v>-1</v>
      </c>
      <c r="W96" s="30"/>
      <c r="X96" s="30" t="b">
        <f>IFERROR(OR('Upload Data'!$B83 = "", IFERROR(AND(LEN(AA96) &gt;= 2, MATCH(AB96, listCertificateTypes, 0), AC96 &gt; -1, INT(AC96) = AC96), FALSE)), FALSE)</f>
        <v>1</v>
      </c>
      <c r="Y96" s="30">
        <f>IFERROR(FIND("-", 'Upload Data'!$B83, 1), 1000)</f>
        <v>1000</v>
      </c>
      <c r="Z96" s="30">
        <f>IFERROR(FIND("-", 'Upload Data'!$B83, Y96 + 1), 1000)</f>
        <v>1000</v>
      </c>
      <c r="AA96" s="30" t="str">
        <f>IFERROR(LEFT('Upload Data'!$B83, Y96 - 1), "")</f>
        <v/>
      </c>
      <c r="AB96" s="30" t="str">
        <f>IFERROR(MID('Upload Data'!$B83, Y96 + 1, Z96 - Y96 - 1), "")</f>
        <v/>
      </c>
      <c r="AC96" s="30">
        <f>IFERROR(VALUE(RIGHT('Upload Data'!$B83, 6)), -1)</f>
        <v>-1</v>
      </c>
    </row>
    <row r="97" spans="1:29">
      <c r="A97" s="29">
        <f t="shared" si="12"/>
        <v>84</v>
      </c>
      <c r="B97" s="28" t="b">
        <f>NOT(IFERROR('Upload Data'!A84 = "ERROR", TRUE))</f>
        <v>1</v>
      </c>
      <c r="C97" s="28">
        <f t="shared" si="13"/>
        <v>84</v>
      </c>
      <c r="D97" s="30" t="b">
        <f>IF(B97, ('Upload Data'!A84 &amp; 'Upload Data'!B84 &amp; 'Upload Data'!D84 &amp; 'Upload Data'!E84 &amp; 'Upload Data'!F84) &lt;&gt; "", FALSE)</f>
        <v>0</v>
      </c>
      <c r="E97" s="28" t="str">
        <f t="shared" si="9"/>
        <v/>
      </c>
      <c r="F97" s="28" t="str">
        <f t="shared" si="10"/>
        <v/>
      </c>
      <c r="G97" s="30" t="b">
        <f t="shared" si="11"/>
        <v>1</v>
      </c>
      <c r="H97" s="30" t="b">
        <f>IFERROR(AND(OR(NOT(D97), 'Upload Data'!$A84 &lt;&gt; "", 'Upload Data'!$B84 &lt;&gt; ""), I97, J97, S97 &lt;= 1), FALSE)</f>
        <v>1</v>
      </c>
      <c r="I97" s="30" t="b">
        <f t="shared" si="14"/>
        <v>1</v>
      </c>
      <c r="J97" s="30" t="b">
        <f t="shared" si="15"/>
        <v>1</v>
      </c>
      <c r="K97" s="31" t="s">
        <v>81</v>
      </c>
      <c r="L97" s="31" t="s">
        <v>81</v>
      </c>
      <c r="M97" s="30" t="b">
        <f>IFERROR(OR(NOT(D97), 'Upload Data'!E84 &lt;&gt; ""), FALSE)</f>
        <v>1</v>
      </c>
      <c r="N97" s="30" t="b">
        <f>IFERROR(OR(AND(NOT(D97), 'Upload Data'!F84 = ""), IFERROR(MATCH('Upload Data'!F84, listTradingRelationship, 0), FALSE)), FALSE)</f>
        <v>1</v>
      </c>
      <c r="O97" s="30"/>
      <c r="P97" s="30"/>
      <c r="Q97" s="30"/>
      <c r="R97" s="30" t="str">
        <f>IFERROR(IF('Upload Data'!$A84 &lt;&gt; "", 'Upload Data'!$A84, 'Upload Data'!$B84) &amp; "-" &amp; 'Upload Data'!$C84, "-")</f>
        <v>-</v>
      </c>
      <c r="S97" s="30">
        <f t="shared" si="16"/>
        <v>0</v>
      </c>
      <c r="T97" s="30"/>
      <c r="U97" s="30" t="b">
        <f>IFERROR(OR('Upload Data'!$A84 = "", IFERROR(AND(LEN('Upload Data'!$A84 ) = 11, LEFT('Upload Data'!$A84, 4) = "FSC-", MID('Upload Data'!$A84, 5, 1) &gt;= "A", MID('Upload Data'!$A84, 5, 1) &lt;= "Z", V97 &gt; 0, INT(V97) = V97), FALSE)), FALSE)</f>
        <v>1</v>
      </c>
      <c r="V97" s="30">
        <f>IFERROR(VALUE(RIGHT('Upload Data'!$A84, 6)), -1)</f>
        <v>-1</v>
      </c>
      <c r="W97" s="30"/>
      <c r="X97" s="30" t="b">
        <f>IFERROR(OR('Upload Data'!$B84 = "", IFERROR(AND(LEN(AA97) &gt;= 2, MATCH(AB97, listCertificateTypes, 0), AC97 &gt; -1, INT(AC97) = AC97), FALSE)), FALSE)</f>
        <v>1</v>
      </c>
      <c r="Y97" s="30">
        <f>IFERROR(FIND("-", 'Upload Data'!$B84, 1), 1000)</f>
        <v>1000</v>
      </c>
      <c r="Z97" s="30">
        <f>IFERROR(FIND("-", 'Upload Data'!$B84, Y97 + 1), 1000)</f>
        <v>1000</v>
      </c>
      <c r="AA97" s="30" t="str">
        <f>IFERROR(LEFT('Upload Data'!$B84, Y97 - 1), "")</f>
        <v/>
      </c>
      <c r="AB97" s="30" t="str">
        <f>IFERROR(MID('Upload Data'!$B84, Y97 + 1, Z97 - Y97 - 1), "")</f>
        <v/>
      </c>
      <c r="AC97" s="30">
        <f>IFERROR(VALUE(RIGHT('Upload Data'!$B84, 6)), -1)</f>
        <v>-1</v>
      </c>
    </row>
    <row r="98" spans="1:29">
      <c r="A98" s="29">
        <f t="shared" si="12"/>
        <v>85</v>
      </c>
      <c r="B98" s="28" t="b">
        <f>NOT(IFERROR('Upload Data'!A85 = "ERROR", TRUE))</f>
        <v>1</v>
      </c>
      <c r="C98" s="28">
        <f t="shared" si="13"/>
        <v>85</v>
      </c>
      <c r="D98" s="30" t="b">
        <f>IF(B98, ('Upload Data'!A85 &amp; 'Upload Data'!B85 &amp; 'Upload Data'!D85 &amp; 'Upload Data'!E85 &amp; 'Upload Data'!F85) &lt;&gt; "", FALSE)</f>
        <v>0</v>
      </c>
      <c r="E98" s="28" t="str">
        <f t="shared" si="9"/>
        <v/>
      </c>
      <c r="F98" s="28" t="str">
        <f t="shared" si="10"/>
        <v/>
      </c>
      <c r="G98" s="30" t="b">
        <f t="shared" si="11"/>
        <v>1</v>
      </c>
      <c r="H98" s="30" t="b">
        <f>IFERROR(AND(OR(NOT(D98), 'Upload Data'!$A85 &lt;&gt; "", 'Upload Data'!$B85 &lt;&gt; ""), I98, J98, S98 &lt;= 1), FALSE)</f>
        <v>1</v>
      </c>
      <c r="I98" s="30" t="b">
        <f t="shared" si="14"/>
        <v>1</v>
      </c>
      <c r="J98" s="30" t="b">
        <f t="shared" si="15"/>
        <v>1</v>
      </c>
      <c r="K98" s="31" t="s">
        <v>81</v>
      </c>
      <c r="L98" s="31" t="s">
        <v>81</v>
      </c>
      <c r="M98" s="30" t="b">
        <f>IFERROR(OR(NOT(D98), 'Upload Data'!E85 &lt;&gt; ""), FALSE)</f>
        <v>1</v>
      </c>
      <c r="N98" s="30" t="b">
        <f>IFERROR(OR(AND(NOT(D98), 'Upload Data'!F85 = ""), IFERROR(MATCH('Upload Data'!F85, listTradingRelationship, 0), FALSE)), FALSE)</f>
        <v>1</v>
      </c>
      <c r="O98" s="30"/>
      <c r="P98" s="30"/>
      <c r="Q98" s="30"/>
      <c r="R98" s="30" t="str">
        <f>IFERROR(IF('Upload Data'!$A85 &lt;&gt; "", 'Upload Data'!$A85, 'Upload Data'!$B85) &amp; "-" &amp; 'Upload Data'!$C85, "-")</f>
        <v>-</v>
      </c>
      <c r="S98" s="30">
        <f t="shared" si="16"/>
        <v>0</v>
      </c>
      <c r="T98" s="30"/>
      <c r="U98" s="30" t="b">
        <f>IFERROR(OR('Upload Data'!$A85 = "", IFERROR(AND(LEN('Upload Data'!$A85 ) = 11, LEFT('Upload Data'!$A85, 4) = "FSC-", MID('Upload Data'!$A85, 5, 1) &gt;= "A", MID('Upload Data'!$A85, 5, 1) &lt;= "Z", V98 &gt; 0, INT(V98) = V98), FALSE)), FALSE)</f>
        <v>1</v>
      </c>
      <c r="V98" s="30">
        <f>IFERROR(VALUE(RIGHT('Upload Data'!$A85, 6)), -1)</f>
        <v>-1</v>
      </c>
      <c r="W98" s="30"/>
      <c r="X98" s="30" t="b">
        <f>IFERROR(OR('Upload Data'!$B85 = "", IFERROR(AND(LEN(AA98) &gt;= 2, MATCH(AB98, listCertificateTypes, 0), AC98 &gt; -1, INT(AC98) = AC98), FALSE)), FALSE)</f>
        <v>1</v>
      </c>
      <c r="Y98" s="30">
        <f>IFERROR(FIND("-", 'Upload Data'!$B85, 1), 1000)</f>
        <v>1000</v>
      </c>
      <c r="Z98" s="30">
        <f>IFERROR(FIND("-", 'Upload Data'!$B85, Y98 + 1), 1000)</f>
        <v>1000</v>
      </c>
      <c r="AA98" s="30" t="str">
        <f>IFERROR(LEFT('Upload Data'!$B85, Y98 - 1), "")</f>
        <v/>
      </c>
      <c r="AB98" s="30" t="str">
        <f>IFERROR(MID('Upload Data'!$B85, Y98 + 1, Z98 - Y98 - 1), "")</f>
        <v/>
      </c>
      <c r="AC98" s="30">
        <f>IFERROR(VALUE(RIGHT('Upload Data'!$B85, 6)), -1)</f>
        <v>-1</v>
      </c>
    </row>
    <row r="99" spans="1:29">
      <c r="A99" s="29">
        <f t="shared" si="12"/>
        <v>86</v>
      </c>
      <c r="B99" s="28" t="b">
        <f>NOT(IFERROR('Upload Data'!A86 = "ERROR", TRUE))</f>
        <v>1</v>
      </c>
      <c r="C99" s="28">
        <f t="shared" si="13"/>
        <v>86</v>
      </c>
      <c r="D99" s="30" t="b">
        <f>IF(B99, ('Upload Data'!A86 &amp; 'Upload Data'!B86 &amp; 'Upload Data'!D86 &amp; 'Upload Data'!E86 &amp; 'Upload Data'!F86) &lt;&gt; "", FALSE)</f>
        <v>0</v>
      </c>
      <c r="E99" s="28" t="str">
        <f t="shared" si="9"/>
        <v/>
      </c>
      <c r="F99" s="28" t="str">
        <f t="shared" si="10"/>
        <v/>
      </c>
      <c r="G99" s="30" t="b">
        <f t="shared" si="11"/>
        <v>1</v>
      </c>
      <c r="H99" s="30" t="b">
        <f>IFERROR(AND(OR(NOT(D99), 'Upload Data'!$A86 &lt;&gt; "", 'Upload Data'!$B86 &lt;&gt; ""), I99, J99, S99 &lt;= 1), FALSE)</f>
        <v>1</v>
      </c>
      <c r="I99" s="30" t="b">
        <f t="shared" si="14"/>
        <v>1</v>
      </c>
      <c r="J99" s="30" t="b">
        <f t="shared" si="15"/>
        <v>1</v>
      </c>
      <c r="K99" s="31" t="s">
        <v>81</v>
      </c>
      <c r="L99" s="31" t="s">
        <v>81</v>
      </c>
      <c r="M99" s="30" t="b">
        <f>IFERROR(OR(NOT(D99), 'Upload Data'!E86 &lt;&gt; ""), FALSE)</f>
        <v>1</v>
      </c>
      <c r="N99" s="30" t="b">
        <f>IFERROR(OR(AND(NOT(D99), 'Upload Data'!F86 = ""), IFERROR(MATCH('Upload Data'!F86, listTradingRelationship, 0), FALSE)), FALSE)</f>
        <v>1</v>
      </c>
      <c r="O99" s="30"/>
      <c r="P99" s="30"/>
      <c r="Q99" s="30"/>
      <c r="R99" s="30" t="str">
        <f>IFERROR(IF('Upload Data'!$A86 &lt;&gt; "", 'Upload Data'!$A86, 'Upload Data'!$B86) &amp; "-" &amp; 'Upload Data'!$C86, "-")</f>
        <v>-</v>
      </c>
      <c r="S99" s="30">
        <f t="shared" si="16"/>
        <v>0</v>
      </c>
      <c r="T99" s="30"/>
      <c r="U99" s="30" t="b">
        <f>IFERROR(OR('Upload Data'!$A86 = "", IFERROR(AND(LEN('Upload Data'!$A86 ) = 11, LEFT('Upload Data'!$A86, 4) = "FSC-", MID('Upload Data'!$A86, 5, 1) &gt;= "A", MID('Upload Data'!$A86, 5, 1) &lt;= "Z", V99 &gt; 0, INT(V99) = V99), FALSE)), FALSE)</f>
        <v>1</v>
      </c>
      <c r="V99" s="30">
        <f>IFERROR(VALUE(RIGHT('Upload Data'!$A86, 6)), -1)</f>
        <v>-1</v>
      </c>
      <c r="W99" s="30"/>
      <c r="X99" s="30" t="b">
        <f>IFERROR(OR('Upload Data'!$B86 = "", IFERROR(AND(LEN(AA99) &gt;= 2, MATCH(AB99, listCertificateTypes, 0), AC99 &gt; -1, INT(AC99) = AC99), FALSE)), FALSE)</f>
        <v>1</v>
      </c>
      <c r="Y99" s="30">
        <f>IFERROR(FIND("-", 'Upload Data'!$B86, 1), 1000)</f>
        <v>1000</v>
      </c>
      <c r="Z99" s="30">
        <f>IFERROR(FIND("-", 'Upload Data'!$B86, Y99 + 1), 1000)</f>
        <v>1000</v>
      </c>
      <c r="AA99" s="30" t="str">
        <f>IFERROR(LEFT('Upload Data'!$B86, Y99 - 1), "")</f>
        <v/>
      </c>
      <c r="AB99" s="30" t="str">
        <f>IFERROR(MID('Upload Data'!$B86, Y99 + 1, Z99 - Y99 - 1), "")</f>
        <v/>
      </c>
      <c r="AC99" s="30">
        <f>IFERROR(VALUE(RIGHT('Upload Data'!$B86, 6)), -1)</f>
        <v>-1</v>
      </c>
    </row>
    <row r="100" spans="1:29">
      <c r="A100" s="29">
        <f t="shared" si="12"/>
        <v>87</v>
      </c>
      <c r="B100" s="28" t="b">
        <f>NOT(IFERROR('Upload Data'!A87 = "ERROR", TRUE))</f>
        <v>1</v>
      </c>
      <c r="C100" s="28">
        <f t="shared" si="13"/>
        <v>87</v>
      </c>
      <c r="D100" s="30" t="b">
        <f>IF(B100, ('Upload Data'!A87 &amp; 'Upload Data'!B87 &amp; 'Upload Data'!D87 &amp; 'Upload Data'!E87 &amp; 'Upload Data'!F87) &lt;&gt; "", FALSE)</f>
        <v>0</v>
      </c>
      <c r="E100" s="28" t="str">
        <f t="shared" si="9"/>
        <v/>
      </c>
      <c r="F100" s="28" t="str">
        <f t="shared" si="10"/>
        <v/>
      </c>
      <c r="G100" s="30" t="b">
        <f t="shared" si="11"/>
        <v>1</v>
      </c>
      <c r="H100" s="30" t="b">
        <f>IFERROR(AND(OR(NOT(D100), 'Upload Data'!$A87 &lt;&gt; "", 'Upload Data'!$B87 &lt;&gt; ""), I100, J100, S100 &lt;= 1), FALSE)</f>
        <v>1</v>
      </c>
      <c r="I100" s="30" t="b">
        <f t="shared" si="14"/>
        <v>1</v>
      </c>
      <c r="J100" s="30" t="b">
        <f t="shared" si="15"/>
        <v>1</v>
      </c>
      <c r="K100" s="31" t="s">
        <v>81</v>
      </c>
      <c r="L100" s="31" t="s">
        <v>81</v>
      </c>
      <c r="M100" s="30" t="b">
        <f>IFERROR(OR(NOT(D100), 'Upload Data'!E87 &lt;&gt; ""), FALSE)</f>
        <v>1</v>
      </c>
      <c r="N100" s="30" t="b">
        <f>IFERROR(OR(AND(NOT(D100), 'Upload Data'!F87 = ""), IFERROR(MATCH('Upload Data'!F87, listTradingRelationship, 0), FALSE)), FALSE)</f>
        <v>1</v>
      </c>
      <c r="O100" s="30"/>
      <c r="P100" s="30"/>
      <c r="Q100" s="30"/>
      <c r="R100" s="30" t="str">
        <f>IFERROR(IF('Upload Data'!$A87 &lt;&gt; "", 'Upload Data'!$A87, 'Upload Data'!$B87) &amp; "-" &amp; 'Upload Data'!$C87, "-")</f>
        <v>-</v>
      </c>
      <c r="S100" s="30">
        <f t="shared" si="16"/>
        <v>0</v>
      </c>
      <c r="T100" s="30"/>
      <c r="U100" s="30" t="b">
        <f>IFERROR(OR('Upload Data'!$A87 = "", IFERROR(AND(LEN('Upload Data'!$A87 ) = 11, LEFT('Upload Data'!$A87, 4) = "FSC-", MID('Upload Data'!$A87, 5, 1) &gt;= "A", MID('Upload Data'!$A87, 5, 1) &lt;= "Z", V100 &gt; 0, INT(V100) = V100), FALSE)), FALSE)</f>
        <v>1</v>
      </c>
      <c r="V100" s="30">
        <f>IFERROR(VALUE(RIGHT('Upload Data'!$A87, 6)), -1)</f>
        <v>-1</v>
      </c>
      <c r="W100" s="30"/>
      <c r="X100" s="30" t="b">
        <f>IFERROR(OR('Upload Data'!$B87 = "", IFERROR(AND(LEN(AA100) &gt;= 2, MATCH(AB100, listCertificateTypes, 0), AC100 &gt; -1, INT(AC100) = AC100), FALSE)), FALSE)</f>
        <v>1</v>
      </c>
      <c r="Y100" s="30">
        <f>IFERROR(FIND("-", 'Upload Data'!$B87, 1), 1000)</f>
        <v>1000</v>
      </c>
      <c r="Z100" s="30">
        <f>IFERROR(FIND("-", 'Upload Data'!$B87, Y100 + 1), 1000)</f>
        <v>1000</v>
      </c>
      <c r="AA100" s="30" t="str">
        <f>IFERROR(LEFT('Upload Data'!$B87, Y100 - 1), "")</f>
        <v/>
      </c>
      <c r="AB100" s="30" t="str">
        <f>IFERROR(MID('Upload Data'!$B87, Y100 + 1, Z100 - Y100 - 1), "")</f>
        <v/>
      </c>
      <c r="AC100" s="30">
        <f>IFERROR(VALUE(RIGHT('Upload Data'!$B87, 6)), -1)</f>
        <v>-1</v>
      </c>
    </row>
    <row r="101" spans="1:29">
      <c r="A101" s="29">
        <f t="shared" si="12"/>
        <v>88</v>
      </c>
      <c r="B101" s="28" t="b">
        <f>NOT(IFERROR('Upload Data'!A88 = "ERROR", TRUE))</f>
        <v>1</v>
      </c>
      <c r="C101" s="28">
        <f t="shared" si="13"/>
        <v>88</v>
      </c>
      <c r="D101" s="30" t="b">
        <f>IF(B101, ('Upload Data'!A88 &amp; 'Upload Data'!B88 &amp; 'Upload Data'!D88 &amp; 'Upload Data'!E88 &amp; 'Upload Data'!F88) &lt;&gt; "", FALSE)</f>
        <v>0</v>
      </c>
      <c r="E101" s="28" t="str">
        <f t="shared" si="9"/>
        <v/>
      </c>
      <c r="F101" s="28" t="str">
        <f t="shared" si="10"/>
        <v/>
      </c>
      <c r="G101" s="30" t="b">
        <f t="shared" si="11"/>
        <v>1</v>
      </c>
      <c r="H101" s="30" t="b">
        <f>IFERROR(AND(OR(NOT(D101), 'Upload Data'!$A88 &lt;&gt; "", 'Upload Data'!$B88 &lt;&gt; ""), I101, J101, S101 &lt;= 1), FALSE)</f>
        <v>1</v>
      </c>
      <c r="I101" s="30" t="b">
        <f t="shared" si="14"/>
        <v>1</v>
      </c>
      <c r="J101" s="30" t="b">
        <f t="shared" si="15"/>
        <v>1</v>
      </c>
      <c r="K101" s="31" t="s">
        <v>81</v>
      </c>
      <c r="L101" s="31" t="s">
        <v>81</v>
      </c>
      <c r="M101" s="30" t="b">
        <f>IFERROR(OR(NOT(D101), 'Upload Data'!E88 &lt;&gt; ""), FALSE)</f>
        <v>1</v>
      </c>
      <c r="N101" s="30" t="b">
        <f>IFERROR(OR(AND(NOT(D101), 'Upload Data'!F88 = ""), IFERROR(MATCH('Upload Data'!F88, listTradingRelationship, 0), FALSE)), FALSE)</f>
        <v>1</v>
      </c>
      <c r="O101" s="30"/>
      <c r="P101" s="30"/>
      <c r="Q101" s="30"/>
      <c r="R101" s="30" t="str">
        <f>IFERROR(IF('Upload Data'!$A88 &lt;&gt; "", 'Upload Data'!$A88, 'Upload Data'!$B88) &amp; "-" &amp; 'Upload Data'!$C88, "-")</f>
        <v>-</v>
      </c>
      <c r="S101" s="30">
        <f t="shared" si="16"/>
        <v>0</v>
      </c>
      <c r="T101" s="30"/>
      <c r="U101" s="30" t="b">
        <f>IFERROR(OR('Upload Data'!$A88 = "", IFERROR(AND(LEN('Upload Data'!$A88 ) = 11, LEFT('Upload Data'!$A88, 4) = "FSC-", MID('Upload Data'!$A88, 5, 1) &gt;= "A", MID('Upload Data'!$A88, 5, 1) &lt;= "Z", V101 &gt; 0, INT(V101) = V101), FALSE)), FALSE)</f>
        <v>1</v>
      </c>
      <c r="V101" s="30">
        <f>IFERROR(VALUE(RIGHT('Upload Data'!$A88, 6)), -1)</f>
        <v>-1</v>
      </c>
      <c r="W101" s="30"/>
      <c r="X101" s="30" t="b">
        <f>IFERROR(OR('Upload Data'!$B88 = "", IFERROR(AND(LEN(AA101) &gt;= 2, MATCH(AB101, listCertificateTypes, 0), AC101 &gt; -1, INT(AC101) = AC101), FALSE)), FALSE)</f>
        <v>1</v>
      </c>
      <c r="Y101" s="30">
        <f>IFERROR(FIND("-", 'Upload Data'!$B88, 1), 1000)</f>
        <v>1000</v>
      </c>
      <c r="Z101" s="30">
        <f>IFERROR(FIND("-", 'Upload Data'!$B88, Y101 + 1), 1000)</f>
        <v>1000</v>
      </c>
      <c r="AA101" s="30" t="str">
        <f>IFERROR(LEFT('Upload Data'!$B88, Y101 - 1), "")</f>
        <v/>
      </c>
      <c r="AB101" s="30" t="str">
        <f>IFERROR(MID('Upload Data'!$B88, Y101 + 1, Z101 - Y101 - 1), "")</f>
        <v/>
      </c>
      <c r="AC101" s="30">
        <f>IFERROR(VALUE(RIGHT('Upload Data'!$B88, 6)), -1)</f>
        <v>-1</v>
      </c>
    </row>
    <row r="102" spans="1:29">
      <c r="A102" s="29">
        <f t="shared" si="12"/>
        <v>89</v>
      </c>
      <c r="B102" s="28" t="b">
        <f>NOT(IFERROR('Upload Data'!A89 = "ERROR", TRUE))</f>
        <v>1</v>
      </c>
      <c r="C102" s="28">
        <f t="shared" si="13"/>
        <v>89</v>
      </c>
      <c r="D102" s="30" t="b">
        <f>IF(B102, ('Upload Data'!A89 &amp; 'Upload Data'!B89 &amp; 'Upload Data'!D89 &amp; 'Upload Data'!E89 &amp; 'Upload Data'!F89) &lt;&gt; "", FALSE)</f>
        <v>0</v>
      </c>
      <c r="E102" s="28" t="str">
        <f t="shared" si="9"/>
        <v/>
      </c>
      <c r="F102" s="28" t="str">
        <f t="shared" si="10"/>
        <v/>
      </c>
      <c r="G102" s="30" t="b">
        <f t="shared" si="11"/>
        <v>1</v>
      </c>
      <c r="H102" s="30" t="b">
        <f>IFERROR(AND(OR(NOT(D102), 'Upload Data'!$A89 &lt;&gt; "", 'Upload Data'!$B89 &lt;&gt; ""), I102, J102, S102 &lt;= 1), FALSE)</f>
        <v>1</v>
      </c>
      <c r="I102" s="30" t="b">
        <f t="shared" si="14"/>
        <v>1</v>
      </c>
      <c r="J102" s="30" t="b">
        <f t="shared" si="15"/>
        <v>1</v>
      </c>
      <c r="K102" s="31" t="s">
        <v>81</v>
      </c>
      <c r="L102" s="31" t="s">
        <v>81</v>
      </c>
      <c r="M102" s="30" t="b">
        <f>IFERROR(OR(NOT(D102), 'Upload Data'!E89 &lt;&gt; ""), FALSE)</f>
        <v>1</v>
      </c>
      <c r="N102" s="30" t="b">
        <f>IFERROR(OR(AND(NOT(D102), 'Upload Data'!F89 = ""), IFERROR(MATCH('Upload Data'!F89, listTradingRelationship, 0), FALSE)), FALSE)</f>
        <v>1</v>
      </c>
      <c r="O102" s="30"/>
      <c r="P102" s="30"/>
      <c r="Q102" s="30"/>
      <c r="R102" s="30" t="str">
        <f>IFERROR(IF('Upload Data'!$A89 &lt;&gt; "", 'Upload Data'!$A89, 'Upload Data'!$B89) &amp; "-" &amp; 'Upload Data'!$C89, "-")</f>
        <v>-</v>
      </c>
      <c r="S102" s="30">
        <f t="shared" si="16"/>
        <v>0</v>
      </c>
      <c r="T102" s="30"/>
      <c r="U102" s="30" t="b">
        <f>IFERROR(OR('Upload Data'!$A89 = "", IFERROR(AND(LEN('Upload Data'!$A89 ) = 11, LEFT('Upload Data'!$A89, 4) = "FSC-", MID('Upload Data'!$A89, 5, 1) &gt;= "A", MID('Upload Data'!$A89, 5, 1) &lt;= "Z", V102 &gt; 0, INT(V102) = V102), FALSE)), FALSE)</f>
        <v>1</v>
      </c>
      <c r="V102" s="30">
        <f>IFERROR(VALUE(RIGHT('Upload Data'!$A89, 6)), -1)</f>
        <v>-1</v>
      </c>
      <c r="W102" s="30"/>
      <c r="X102" s="30" t="b">
        <f>IFERROR(OR('Upload Data'!$B89 = "", IFERROR(AND(LEN(AA102) &gt;= 2, MATCH(AB102, listCertificateTypes, 0), AC102 &gt; -1, INT(AC102) = AC102), FALSE)), FALSE)</f>
        <v>1</v>
      </c>
      <c r="Y102" s="30">
        <f>IFERROR(FIND("-", 'Upload Data'!$B89, 1), 1000)</f>
        <v>1000</v>
      </c>
      <c r="Z102" s="30">
        <f>IFERROR(FIND("-", 'Upload Data'!$B89, Y102 + 1), 1000)</f>
        <v>1000</v>
      </c>
      <c r="AA102" s="30" t="str">
        <f>IFERROR(LEFT('Upload Data'!$B89, Y102 - 1), "")</f>
        <v/>
      </c>
      <c r="AB102" s="30" t="str">
        <f>IFERROR(MID('Upload Data'!$B89, Y102 + 1, Z102 - Y102 - 1), "")</f>
        <v/>
      </c>
      <c r="AC102" s="30">
        <f>IFERROR(VALUE(RIGHT('Upload Data'!$B89, 6)), -1)</f>
        <v>-1</v>
      </c>
    </row>
    <row r="103" spans="1:29">
      <c r="A103" s="29">
        <f t="shared" si="12"/>
        <v>90</v>
      </c>
      <c r="B103" s="28" t="b">
        <f>NOT(IFERROR('Upload Data'!A90 = "ERROR", TRUE))</f>
        <v>1</v>
      </c>
      <c r="C103" s="28">
        <f t="shared" si="13"/>
        <v>90</v>
      </c>
      <c r="D103" s="30" t="b">
        <f>IF(B103, ('Upload Data'!A90 &amp; 'Upload Data'!B90 &amp; 'Upload Data'!D90 &amp; 'Upload Data'!E90 &amp; 'Upload Data'!F90) &lt;&gt; "", FALSE)</f>
        <v>0</v>
      </c>
      <c r="E103" s="28" t="str">
        <f t="shared" ref="E103:E166" si="17">IF(AND(D103, G103), A103, "")</f>
        <v/>
      </c>
      <c r="F103" s="28" t="str">
        <f t="shared" ref="F103:F166" si="18">IF(AND(D103, NOT(G103)), A103, "")</f>
        <v/>
      </c>
      <c r="G103" s="30" t="b">
        <f t="shared" si="11"/>
        <v>1</v>
      </c>
      <c r="H103" s="30" t="b">
        <f>IFERROR(AND(OR(NOT(D103), 'Upload Data'!$A90 &lt;&gt; "", 'Upload Data'!$B90 &lt;&gt; ""), I103, J103, S103 &lt;= 1), FALSE)</f>
        <v>1</v>
      </c>
      <c r="I103" s="30" t="b">
        <f t="shared" si="14"/>
        <v>1</v>
      </c>
      <c r="J103" s="30" t="b">
        <f t="shared" si="15"/>
        <v>1</v>
      </c>
      <c r="K103" s="31" t="s">
        <v>81</v>
      </c>
      <c r="L103" s="31" t="s">
        <v>81</v>
      </c>
      <c r="M103" s="30" t="b">
        <f>IFERROR(OR(NOT(D103), 'Upload Data'!E90 &lt;&gt; ""), FALSE)</f>
        <v>1</v>
      </c>
      <c r="N103" s="30" t="b">
        <f>IFERROR(OR(AND(NOT(D103), 'Upload Data'!F90 = ""), IFERROR(MATCH('Upload Data'!F90, listTradingRelationship, 0), FALSE)), FALSE)</f>
        <v>1</v>
      </c>
      <c r="O103" s="30"/>
      <c r="P103" s="30"/>
      <c r="Q103" s="30"/>
      <c r="R103" s="30" t="str">
        <f>IFERROR(IF('Upload Data'!$A90 &lt;&gt; "", 'Upload Data'!$A90, 'Upload Data'!$B90) &amp; "-" &amp; 'Upload Data'!$C90, "-")</f>
        <v>-</v>
      </c>
      <c r="S103" s="30">
        <f t="shared" si="16"/>
        <v>0</v>
      </c>
      <c r="T103" s="30"/>
      <c r="U103" s="30" t="b">
        <f>IFERROR(OR('Upload Data'!$A90 = "", IFERROR(AND(LEN('Upload Data'!$A90 ) = 11, LEFT('Upload Data'!$A90, 4) = "FSC-", MID('Upload Data'!$A90, 5, 1) &gt;= "A", MID('Upload Data'!$A90, 5, 1) &lt;= "Z", V103 &gt; 0, INT(V103) = V103), FALSE)), FALSE)</f>
        <v>1</v>
      </c>
      <c r="V103" s="30">
        <f>IFERROR(VALUE(RIGHT('Upload Data'!$A90, 6)), -1)</f>
        <v>-1</v>
      </c>
      <c r="W103" s="30"/>
      <c r="X103" s="30" t="b">
        <f>IFERROR(OR('Upload Data'!$B90 = "", IFERROR(AND(LEN(AA103) &gt;= 2, MATCH(AB103, listCertificateTypes, 0), AC103 &gt; -1, INT(AC103) = AC103), FALSE)), FALSE)</f>
        <v>1</v>
      </c>
      <c r="Y103" s="30">
        <f>IFERROR(FIND("-", 'Upload Data'!$B90, 1), 1000)</f>
        <v>1000</v>
      </c>
      <c r="Z103" s="30">
        <f>IFERROR(FIND("-", 'Upload Data'!$B90, Y103 + 1), 1000)</f>
        <v>1000</v>
      </c>
      <c r="AA103" s="30" t="str">
        <f>IFERROR(LEFT('Upload Data'!$B90, Y103 - 1), "")</f>
        <v/>
      </c>
      <c r="AB103" s="30" t="str">
        <f>IFERROR(MID('Upload Data'!$B90, Y103 + 1, Z103 - Y103 - 1), "")</f>
        <v/>
      </c>
      <c r="AC103" s="30">
        <f>IFERROR(VALUE(RIGHT('Upload Data'!$B90, 6)), -1)</f>
        <v>-1</v>
      </c>
    </row>
    <row r="104" spans="1:29">
      <c r="A104" s="29">
        <f t="shared" si="12"/>
        <v>91</v>
      </c>
      <c r="B104" s="28" t="b">
        <f>NOT(IFERROR('Upload Data'!A91 = "ERROR", TRUE))</f>
        <v>1</v>
      </c>
      <c r="C104" s="28">
        <f t="shared" si="13"/>
        <v>91</v>
      </c>
      <c r="D104" s="30" t="b">
        <f>IF(B104, ('Upload Data'!A91 &amp; 'Upload Data'!B91 &amp; 'Upload Data'!D91 &amp; 'Upload Data'!E91 &amp; 'Upload Data'!F91) &lt;&gt; "", FALSE)</f>
        <v>0</v>
      </c>
      <c r="E104" s="28" t="str">
        <f t="shared" si="17"/>
        <v/>
      </c>
      <c r="F104" s="28" t="str">
        <f t="shared" si="18"/>
        <v/>
      </c>
      <c r="G104" s="30" t="b">
        <f t="shared" si="11"/>
        <v>1</v>
      </c>
      <c r="H104" s="30" t="b">
        <f>IFERROR(AND(OR(NOT(D104), 'Upload Data'!$A91 &lt;&gt; "", 'Upload Data'!$B91 &lt;&gt; ""), I104, J104, S104 &lt;= 1), FALSE)</f>
        <v>1</v>
      </c>
      <c r="I104" s="30" t="b">
        <f t="shared" si="14"/>
        <v>1</v>
      </c>
      <c r="J104" s="30" t="b">
        <f t="shared" si="15"/>
        <v>1</v>
      </c>
      <c r="K104" s="31" t="s">
        <v>81</v>
      </c>
      <c r="L104" s="31" t="s">
        <v>81</v>
      </c>
      <c r="M104" s="30" t="b">
        <f>IFERROR(OR(NOT(D104), 'Upload Data'!E91 &lt;&gt; ""), FALSE)</f>
        <v>1</v>
      </c>
      <c r="N104" s="30" t="b">
        <f>IFERROR(OR(AND(NOT(D104), 'Upload Data'!F91 = ""), IFERROR(MATCH('Upload Data'!F91, listTradingRelationship, 0), FALSE)), FALSE)</f>
        <v>1</v>
      </c>
      <c r="O104" s="30"/>
      <c r="P104" s="30"/>
      <c r="Q104" s="30"/>
      <c r="R104" s="30" t="str">
        <f>IFERROR(IF('Upload Data'!$A91 &lt;&gt; "", 'Upload Data'!$A91, 'Upload Data'!$B91) &amp; "-" &amp; 'Upload Data'!$C91, "-")</f>
        <v>-</v>
      </c>
      <c r="S104" s="30">
        <f t="shared" si="16"/>
        <v>0</v>
      </c>
      <c r="T104" s="30"/>
      <c r="U104" s="30" t="b">
        <f>IFERROR(OR('Upload Data'!$A91 = "", IFERROR(AND(LEN('Upload Data'!$A91 ) = 11, LEFT('Upload Data'!$A91, 4) = "FSC-", MID('Upload Data'!$A91, 5, 1) &gt;= "A", MID('Upload Data'!$A91, 5, 1) &lt;= "Z", V104 &gt; 0, INT(V104) = V104), FALSE)), FALSE)</f>
        <v>1</v>
      </c>
      <c r="V104" s="30">
        <f>IFERROR(VALUE(RIGHT('Upload Data'!$A91, 6)), -1)</f>
        <v>-1</v>
      </c>
      <c r="W104" s="30"/>
      <c r="X104" s="30" t="b">
        <f>IFERROR(OR('Upload Data'!$B91 = "", IFERROR(AND(LEN(AA104) &gt;= 2, MATCH(AB104, listCertificateTypes, 0), AC104 &gt; -1, INT(AC104) = AC104), FALSE)), FALSE)</f>
        <v>1</v>
      </c>
      <c r="Y104" s="30">
        <f>IFERROR(FIND("-", 'Upload Data'!$B91, 1), 1000)</f>
        <v>1000</v>
      </c>
      <c r="Z104" s="30">
        <f>IFERROR(FIND("-", 'Upload Data'!$B91, Y104 + 1), 1000)</f>
        <v>1000</v>
      </c>
      <c r="AA104" s="30" t="str">
        <f>IFERROR(LEFT('Upload Data'!$B91, Y104 - 1), "")</f>
        <v/>
      </c>
      <c r="AB104" s="30" t="str">
        <f>IFERROR(MID('Upload Data'!$B91, Y104 + 1, Z104 - Y104 - 1), "")</f>
        <v/>
      </c>
      <c r="AC104" s="30">
        <f>IFERROR(VALUE(RIGHT('Upload Data'!$B91, 6)), -1)</f>
        <v>-1</v>
      </c>
    </row>
    <row r="105" spans="1:29">
      <c r="A105" s="29">
        <f t="shared" si="12"/>
        <v>92</v>
      </c>
      <c r="B105" s="28" t="b">
        <f>NOT(IFERROR('Upload Data'!A92 = "ERROR", TRUE))</f>
        <v>1</v>
      </c>
      <c r="C105" s="28">
        <f t="shared" si="13"/>
        <v>92</v>
      </c>
      <c r="D105" s="30" t="b">
        <f>IF(B105, ('Upload Data'!A92 &amp; 'Upload Data'!B92 &amp; 'Upload Data'!D92 &amp; 'Upload Data'!E92 &amp; 'Upload Data'!F92) &lt;&gt; "", FALSE)</f>
        <v>0</v>
      </c>
      <c r="E105" s="28" t="str">
        <f t="shared" si="17"/>
        <v/>
      </c>
      <c r="F105" s="28" t="str">
        <f t="shared" si="18"/>
        <v/>
      </c>
      <c r="G105" s="30" t="b">
        <f t="shared" si="11"/>
        <v>1</v>
      </c>
      <c r="H105" s="30" t="b">
        <f>IFERROR(AND(OR(NOT(D105), 'Upload Data'!$A92 &lt;&gt; "", 'Upload Data'!$B92 &lt;&gt; ""), I105, J105, S105 &lt;= 1), FALSE)</f>
        <v>1</v>
      </c>
      <c r="I105" s="30" t="b">
        <f t="shared" si="14"/>
        <v>1</v>
      </c>
      <c r="J105" s="30" t="b">
        <f t="shared" si="15"/>
        <v>1</v>
      </c>
      <c r="K105" s="31" t="s">
        <v>81</v>
      </c>
      <c r="L105" s="31" t="s">
        <v>81</v>
      </c>
      <c r="M105" s="30" t="b">
        <f>IFERROR(OR(NOT(D105), 'Upload Data'!E92 &lt;&gt; ""), FALSE)</f>
        <v>1</v>
      </c>
      <c r="N105" s="30" t="b">
        <f>IFERROR(OR(AND(NOT(D105), 'Upload Data'!F92 = ""), IFERROR(MATCH('Upload Data'!F92, listTradingRelationship, 0), FALSE)), FALSE)</f>
        <v>1</v>
      </c>
      <c r="O105" s="30"/>
      <c r="P105" s="30"/>
      <c r="Q105" s="30"/>
      <c r="R105" s="30" t="str">
        <f>IFERROR(IF('Upload Data'!$A92 &lt;&gt; "", 'Upload Data'!$A92, 'Upload Data'!$B92) &amp; "-" &amp; 'Upload Data'!$C92, "-")</f>
        <v>-</v>
      </c>
      <c r="S105" s="30">
        <f t="shared" si="16"/>
        <v>0</v>
      </c>
      <c r="T105" s="30"/>
      <c r="U105" s="30" t="b">
        <f>IFERROR(OR('Upload Data'!$A92 = "", IFERROR(AND(LEN('Upload Data'!$A92 ) = 11, LEFT('Upload Data'!$A92, 4) = "FSC-", MID('Upload Data'!$A92, 5, 1) &gt;= "A", MID('Upload Data'!$A92, 5, 1) &lt;= "Z", V105 &gt; 0, INT(V105) = V105), FALSE)), FALSE)</f>
        <v>1</v>
      </c>
      <c r="V105" s="30">
        <f>IFERROR(VALUE(RIGHT('Upload Data'!$A92, 6)), -1)</f>
        <v>-1</v>
      </c>
      <c r="W105" s="30"/>
      <c r="X105" s="30" t="b">
        <f>IFERROR(OR('Upload Data'!$B92 = "", IFERROR(AND(LEN(AA105) &gt;= 2, MATCH(AB105, listCertificateTypes, 0), AC105 &gt; -1, INT(AC105) = AC105), FALSE)), FALSE)</f>
        <v>1</v>
      </c>
      <c r="Y105" s="30">
        <f>IFERROR(FIND("-", 'Upload Data'!$B92, 1), 1000)</f>
        <v>1000</v>
      </c>
      <c r="Z105" s="30">
        <f>IFERROR(FIND("-", 'Upload Data'!$B92, Y105 + 1), 1000)</f>
        <v>1000</v>
      </c>
      <c r="AA105" s="30" t="str">
        <f>IFERROR(LEFT('Upload Data'!$B92, Y105 - 1), "")</f>
        <v/>
      </c>
      <c r="AB105" s="30" t="str">
        <f>IFERROR(MID('Upload Data'!$B92, Y105 + 1, Z105 - Y105 - 1), "")</f>
        <v/>
      </c>
      <c r="AC105" s="30">
        <f>IFERROR(VALUE(RIGHT('Upload Data'!$B92, 6)), -1)</f>
        <v>-1</v>
      </c>
    </row>
    <row r="106" spans="1:29">
      <c r="A106" s="29">
        <f t="shared" si="12"/>
        <v>93</v>
      </c>
      <c r="B106" s="28" t="b">
        <f>NOT(IFERROR('Upload Data'!A93 = "ERROR", TRUE))</f>
        <v>1</v>
      </c>
      <c r="C106" s="28">
        <f t="shared" si="13"/>
        <v>93</v>
      </c>
      <c r="D106" s="30" t="b">
        <f>IF(B106, ('Upload Data'!A93 &amp; 'Upload Data'!B93 &amp; 'Upload Data'!D93 &amp; 'Upload Data'!E93 &amp; 'Upload Data'!F93) &lt;&gt; "", FALSE)</f>
        <v>0</v>
      </c>
      <c r="E106" s="28" t="str">
        <f t="shared" si="17"/>
        <v/>
      </c>
      <c r="F106" s="28" t="str">
        <f t="shared" si="18"/>
        <v/>
      </c>
      <c r="G106" s="30" t="b">
        <f t="shared" si="11"/>
        <v>1</v>
      </c>
      <c r="H106" s="30" t="b">
        <f>IFERROR(AND(OR(NOT(D106), 'Upload Data'!$A93 &lt;&gt; "", 'Upload Data'!$B93 &lt;&gt; ""), I106, J106, S106 &lt;= 1), FALSE)</f>
        <v>1</v>
      </c>
      <c r="I106" s="30" t="b">
        <f t="shared" si="14"/>
        <v>1</v>
      </c>
      <c r="J106" s="30" t="b">
        <f t="shared" si="15"/>
        <v>1</v>
      </c>
      <c r="K106" s="31" t="s">
        <v>81</v>
      </c>
      <c r="L106" s="31" t="s">
        <v>81</v>
      </c>
      <c r="M106" s="30" t="b">
        <f>IFERROR(OR(NOT(D106), 'Upload Data'!E93 &lt;&gt; ""), FALSE)</f>
        <v>1</v>
      </c>
      <c r="N106" s="30" t="b">
        <f>IFERROR(OR(AND(NOT(D106), 'Upload Data'!F93 = ""), IFERROR(MATCH('Upload Data'!F93, listTradingRelationship, 0), FALSE)), FALSE)</f>
        <v>1</v>
      </c>
      <c r="O106" s="30"/>
      <c r="P106" s="30"/>
      <c r="Q106" s="30"/>
      <c r="R106" s="30" t="str">
        <f>IFERROR(IF('Upload Data'!$A93 &lt;&gt; "", 'Upload Data'!$A93, 'Upload Data'!$B93) &amp; "-" &amp; 'Upload Data'!$C93, "-")</f>
        <v>-</v>
      </c>
      <c r="S106" s="30">
        <f t="shared" si="16"/>
        <v>0</v>
      </c>
      <c r="T106" s="30"/>
      <c r="U106" s="30" t="b">
        <f>IFERROR(OR('Upload Data'!$A93 = "", IFERROR(AND(LEN('Upload Data'!$A93 ) = 11, LEFT('Upload Data'!$A93, 4) = "FSC-", MID('Upload Data'!$A93, 5, 1) &gt;= "A", MID('Upload Data'!$A93, 5, 1) &lt;= "Z", V106 &gt; 0, INT(V106) = V106), FALSE)), FALSE)</f>
        <v>1</v>
      </c>
      <c r="V106" s="30">
        <f>IFERROR(VALUE(RIGHT('Upload Data'!$A93, 6)), -1)</f>
        <v>-1</v>
      </c>
      <c r="W106" s="30"/>
      <c r="X106" s="30" t="b">
        <f>IFERROR(OR('Upload Data'!$B93 = "", IFERROR(AND(LEN(AA106) &gt;= 2, MATCH(AB106, listCertificateTypes, 0), AC106 &gt; -1, INT(AC106) = AC106), FALSE)), FALSE)</f>
        <v>1</v>
      </c>
      <c r="Y106" s="30">
        <f>IFERROR(FIND("-", 'Upload Data'!$B93, 1), 1000)</f>
        <v>1000</v>
      </c>
      <c r="Z106" s="30">
        <f>IFERROR(FIND("-", 'Upload Data'!$B93, Y106 + 1), 1000)</f>
        <v>1000</v>
      </c>
      <c r="AA106" s="30" t="str">
        <f>IFERROR(LEFT('Upload Data'!$B93, Y106 - 1), "")</f>
        <v/>
      </c>
      <c r="AB106" s="30" t="str">
        <f>IFERROR(MID('Upload Data'!$B93, Y106 + 1, Z106 - Y106 - 1), "")</f>
        <v/>
      </c>
      <c r="AC106" s="30">
        <f>IFERROR(VALUE(RIGHT('Upload Data'!$B93, 6)), -1)</f>
        <v>-1</v>
      </c>
    </row>
    <row r="107" spans="1:29">
      <c r="A107" s="29">
        <f t="shared" si="12"/>
        <v>94</v>
      </c>
      <c r="B107" s="28" t="b">
        <f>NOT(IFERROR('Upload Data'!A94 = "ERROR", TRUE))</f>
        <v>1</v>
      </c>
      <c r="C107" s="28">
        <f t="shared" si="13"/>
        <v>94</v>
      </c>
      <c r="D107" s="30" t="b">
        <f>IF(B107, ('Upload Data'!A94 &amp; 'Upload Data'!B94 &amp; 'Upload Data'!D94 &amp; 'Upload Data'!E94 &amp; 'Upload Data'!F94) &lt;&gt; "", FALSE)</f>
        <v>0</v>
      </c>
      <c r="E107" s="28" t="str">
        <f t="shared" si="17"/>
        <v/>
      </c>
      <c r="F107" s="28" t="str">
        <f t="shared" si="18"/>
        <v/>
      </c>
      <c r="G107" s="30" t="b">
        <f t="shared" si="11"/>
        <v>1</v>
      </c>
      <c r="H107" s="30" t="b">
        <f>IFERROR(AND(OR(NOT(D107), 'Upload Data'!$A94 &lt;&gt; "", 'Upload Data'!$B94 &lt;&gt; ""), I107, J107, S107 &lt;= 1), FALSE)</f>
        <v>1</v>
      </c>
      <c r="I107" s="30" t="b">
        <f t="shared" si="14"/>
        <v>1</v>
      </c>
      <c r="J107" s="30" t="b">
        <f t="shared" si="15"/>
        <v>1</v>
      </c>
      <c r="K107" s="31" t="s">
        <v>81</v>
      </c>
      <c r="L107" s="31" t="s">
        <v>81</v>
      </c>
      <c r="M107" s="30" t="b">
        <f>IFERROR(OR(NOT(D107), 'Upload Data'!E94 &lt;&gt; ""), FALSE)</f>
        <v>1</v>
      </c>
      <c r="N107" s="30" t="b">
        <f>IFERROR(OR(AND(NOT(D107), 'Upload Data'!F94 = ""), IFERROR(MATCH('Upload Data'!F94, listTradingRelationship, 0), FALSE)), FALSE)</f>
        <v>1</v>
      </c>
      <c r="O107" s="30"/>
      <c r="P107" s="30"/>
      <c r="Q107" s="30"/>
      <c r="R107" s="30" t="str">
        <f>IFERROR(IF('Upload Data'!$A94 &lt;&gt; "", 'Upload Data'!$A94, 'Upload Data'!$B94) &amp; "-" &amp; 'Upload Data'!$C94, "-")</f>
        <v>-</v>
      </c>
      <c r="S107" s="30">
        <f t="shared" si="16"/>
        <v>0</v>
      </c>
      <c r="T107" s="30"/>
      <c r="U107" s="30" t="b">
        <f>IFERROR(OR('Upload Data'!$A94 = "", IFERROR(AND(LEN('Upload Data'!$A94 ) = 11, LEFT('Upload Data'!$A94, 4) = "FSC-", MID('Upload Data'!$A94, 5, 1) &gt;= "A", MID('Upload Data'!$A94, 5, 1) &lt;= "Z", V107 &gt; 0, INT(V107) = V107), FALSE)), FALSE)</f>
        <v>1</v>
      </c>
      <c r="V107" s="30">
        <f>IFERROR(VALUE(RIGHT('Upload Data'!$A94, 6)), -1)</f>
        <v>-1</v>
      </c>
      <c r="W107" s="30"/>
      <c r="X107" s="30" t="b">
        <f>IFERROR(OR('Upload Data'!$B94 = "", IFERROR(AND(LEN(AA107) &gt;= 2, MATCH(AB107, listCertificateTypes, 0), AC107 &gt; -1, INT(AC107) = AC107), FALSE)), FALSE)</f>
        <v>1</v>
      </c>
      <c r="Y107" s="30">
        <f>IFERROR(FIND("-", 'Upload Data'!$B94, 1), 1000)</f>
        <v>1000</v>
      </c>
      <c r="Z107" s="30">
        <f>IFERROR(FIND("-", 'Upload Data'!$B94, Y107 + 1), 1000)</f>
        <v>1000</v>
      </c>
      <c r="AA107" s="30" t="str">
        <f>IFERROR(LEFT('Upload Data'!$B94, Y107 - 1), "")</f>
        <v/>
      </c>
      <c r="AB107" s="30" t="str">
        <f>IFERROR(MID('Upload Data'!$B94, Y107 + 1, Z107 - Y107 - 1), "")</f>
        <v/>
      </c>
      <c r="AC107" s="30">
        <f>IFERROR(VALUE(RIGHT('Upload Data'!$B94, 6)), -1)</f>
        <v>-1</v>
      </c>
    </row>
    <row r="108" spans="1:29">
      <c r="A108" s="29">
        <f t="shared" si="12"/>
        <v>95</v>
      </c>
      <c r="B108" s="28" t="b">
        <f>NOT(IFERROR('Upload Data'!A95 = "ERROR", TRUE))</f>
        <v>1</v>
      </c>
      <c r="C108" s="28">
        <f t="shared" si="13"/>
        <v>95</v>
      </c>
      <c r="D108" s="30" t="b">
        <f>IF(B108, ('Upload Data'!A95 &amp; 'Upload Data'!B95 &amp; 'Upload Data'!D95 &amp; 'Upload Data'!E95 &amp; 'Upload Data'!F95) &lt;&gt; "", FALSE)</f>
        <v>0</v>
      </c>
      <c r="E108" s="28" t="str">
        <f t="shared" si="17"/>
        <v/>
      </c>
      <c r="F108" s="28" t="str">
        <f t="shared" si="18"/>
        <v/>
      </c>
      <c r="G108" s="30" t="b">
        <f t="shared" si="11"/>
        <v>1</v>
      </c>
      <c r="H108" s="30" t="b">
        <f>IFERROR(AND(OR(NOT(D108), 'Upload Data'!$A95 &lt;&gt; "", 'Upload Data'!$B95 &lt;&gt; ""), I108, J108, S108 &lt;= 1), FALSE)</f>
        <v>1</v>
      </c>
      <c r="I108" s="30" t="b">
        <f t="shared" si="14"/>
        <v>1</v>
      </c>
      <c r="J108" s="30" t="b">
        <f t="shared" si="15"/>
        <v>1</v>
      </c>
      <c r="K108" s="31" t="s">
        <v>81</v>
      </c>
      <c r="L108" s="31" t="s">
        <v>81</v>
      </c>
      <c r="M108" s="30" t="b">
        <f>IFERROR(OR(NOT(D108), 'Upload Data'!E95 &lt;&gt; ""), FALSE)</f>
        <v>1</v>
      </c>
      <c r="N108" s="30" t="b">
        <f>IFERROR(OR(AND(NOT(D108), 'Upload Data'!F95 = ""), IFERROR(MATCH('Upload Data'!F95, listTradingRelationship, 0), FALSE)), FALSE)</f>
        <v>1</v>
      </c>
      <c r="O108" s="30"/>
      <c r="P108" s="30"/>
      <c r="Q108" s="30"/>
      <c r="R108" s="30" t="str">
        <f>IFERROR(IF('Upload Data'!$A95 &lt;&gt; "", 'Upload Data'!$A95, 'Upload Data'!$B95) &amp; "-" &amp; 'Upload Data'!$C95, "-")</f>
        <v>-</v>
      </c>
      <c r="S108" s="30">
        <f t="shared" si="16"/>
        <v>0</v>
      </c>
      <c r="T108" s="30"/>
      <c r="U108" s="30" t="b">
        <f>IFERROR(OR('Upload Data'!$A95 = "", IFERROR(AND(LEN('Upload Data'!$A95 ) = 11, LEFT('Upload Data'!$A95, 4) = "FSC-", MID('Upload Data'!$A95, 5, 1) &gt;= "A", MID('Upload Data'!$A95, 5, 1) &lt;= "Z", V108 &gt; 0, INT(V108) = V108), FALSE)), FALSE)</f>
        <v>1</v>
      </c>
      <c r="V108" s="30">
        <f>IFERROR(VALUE(RIGHT('Upload Data'!$A95, 6)), -1)</f>
        <v>-1</v>
      </c>
      <c r="W108" s="30"/>
      <c r="X108" s="30" t="b">
        <f>IFERROR(OR('Upload Data'!$B95 = "", IFERROR(AND(LEN(AA108) &gt;= 2, MATCH(AB108, listCertificateTypes, 0), AC108 &gt; -1, INT(AC108) = AC108), FALSE)), FALSE)</f>
        <v>1</v>
      </c>
      <c r="Y108" s="30">
        <f>IFERROR(FIND("-", 'Upload Data'!$B95, 1), 1000)</f>
        <v>1000</v>
      </c>
      <c r="Z108" s="30">
        <f>IFERROR(FIND("-", 'Upload Data'!$B95, Y108 + 1), 1000)</f>
        <v>1000</v>
      </c>
      <c r="AA108" s="30" t="str">
        <f>IFERROR(LEFT('Upload Data'!$B95, Y108 - 1), "")</f>
        <v/>
      </c>
      <c r="AB108" s="30" t="str">
        <f>IFERROR(MID('Upload Data'!$B95, Y108 + 1, Z108 - Y108 - 1), "")</f>
        <v/>
      </c>
      <c r="AC108" s="30">
        <f>IFERROR(VALUE(RIGHT('Upload Data'!$B95, 6)), -1)</f>
        <v>-1</v>
      </c>
    </row>
    <row r="109" spans="1:29">
      <c r="A109" s="29">
        <f t="shared" si="12"/>
        <v>96</v>
      </c>
      <c r="B109" s="28" t="b">
        <f>NOT(IFERROR('Upload Data'!A96 = "ERROR", TRUE))</f>
        <v>1</v>
      </c>
      <c r="C109" s="28">
        <f t="shared" si="13"/>
        <v>96</v>
      </c>
      <c r="D109" s="30" t="b">
        <f>IF(B109, ('Upload Data'!A96 &amp; 'Upload Data'!B96 &amp; 'Upload Data'!D96 &amp; 'Upload Data'!E96 &amp; 'Upload Data'!F96) &lt;&gt; "", FALSE)</f>
        <v>0</v>
      </c>
      <c r="E109" s="28" t="str">
        <f t="shared" si="17"/>
        <v/>
      </c>
      <c r="F109" s="28" t="str">
        <f t="shared" si="18"/>
        <v/>
      </c>
      <c r="G109" s="30" t="b">
        <f t="shared" si="11"/>
        <v>1</v>
      </c>
      <c r="H109" s="30" t="b">
        <f>IFERROR(AND(OR(NOT(D109), 'Upload Data'!$A96 &lt;&gt; "", 'Upload Data'!$B96 &lt;&gt; ""), I109, J109, S109 &lt;= 1), FALSE)</f>
        <v>1</v>
      </c>
      <c r="I109" s="30" t="b">
        <f t="shared" si="14"/>
        <v>1</v>
      </c>
      <c r="J109" s="30" t="b">
        <f t="shared" si="15"/>
        <v>1</v>
      </c>
      <c r="K109" s="31" t="s">
        <v>81</v>
      </c>
      <c r="L109" s="31" t="s">
        <v>81</v>
      </c>
      <c r="M109" s="30" t="b">
        <f>IFERROR(OR(NOT(D109), 'Upload Data'!E96 &lt;&gt; ""), FALSE)</f>
        <v>1</v>
      </c>
      <c r="N109" s="30" t="b">
        <f>IFERROR(OR(AND(NOT(D109), 'Upload Data'!F96 = ""), IFERROR(MATCH('Upload Data'!F96, listTradingRelationship, 0), FALSE)), FALSE)</f>
        <v>1</v>
      </c>
      <c r="O109" s="30"/>
      <c r="P109" s="30"/>
      <c r="Q109" s="30"/>
      <c r="R109" s="30" t="str">
        <f>IFERROR(IF('Upload Data'!$A96 &lt;&gt; "", 'Upload Data'!$A96, 'Upload Data'!$B96) &amp; "-" &amp; 'Upload Data'!$C96, "-")</f>
        <v>-</v>
      </c>
      <c r="S109" s="30">
        <f t="shared" si="16"/>
        <v>0</v>
      </c>
      <c r="T109" s="30"/>
      <c r="U109" s="30" t="b">
        <f>IFERROR(OR('Upload Data'!$A96 = "", IFERROR(AND(LEN('Upload Data'!$A96 ) = 11, LEFT('Upload Data'!$A96, 4) = "FSC-", MID('Upload Data'!$A96, 5, 1) &gt;= "A", MID('Upload Data'!$A96, 5, 1) &lt;= "Z", V109 &gt; 0, INT(V109) = V109), FALSE)), FALSE)</f>
        <v>1</v>
      </c>
      <c r="V109" s="30">
        <f>IFERROR(VALUE(RIGHT('Upload Data'!$A96, 6)), -1)</f>
        <v>-1</v>
      </c>
      <c r="W109" s="30"/>
      <c r="X109" s="30" t="b">
        <f>IFERROR(OR('Upload Data'!$B96 = "", IFERROR(AND(LEN(AA109) &gt;= 2, MATCH(AB109, listCertificateTypes, 0), AC109 &gt; -1, INT(AC109) = AC109), FALSE)), FALSE)</f>
        <v>1</v>
      </c>
      <c r="Y109" s="30">
        <f>IFERROR(FIND("-", 'Upload Data'!$B96, 1), 1000)</f>
        <v>1000</v>
      </c>
      <c r="Z109" s="30">
        <f>IFERROR(FIND("-", 'Upload Data'!$B96, Y109 + 1), 1000)</f>
        <v>1000</v>
      </c>
      <c r="AA109" s="30" t="str">
        <f>IFERROR(LEFT('Upload Data'!$B96, Y109 - 1), "")</f>
        <v/>
      </c>
      <c r="AB109" s="30" t="str">
        <f>IFERROR(MID('Upload Data'!$B96, Y109 + 1, Z109 - Y109 - 1), "")</f>
        <v/>
      </c>
      <c r="AC109" s="30">
        <f>IFERROR(VALUE(RIGHT('Upload Data'!$B96, 6)), -1)</f>
        <v>-1</v>
      </c>
    </row>
    <row r="110" spans="1:29">
      <c r="A110" s="29">
        <f t="shared" si="12"/>
        <v>97</v>
      </c>
      <c r="B110" s="28" t="b">
        <f>NOT(IFERROR('Upload Data'!A97 = "ERROR", TRUE))</f>
        <v>1</v>
      </c>
      <c r="C110" s="28">
        <f t="shared" si="13"/>
        <v>97</v>
      </c>
      <c r="D110" s="30" t="b">
        <f>IF(B110, ('Upload Data'!A97 &amp; 'Upload Data'!B97 &amp; 'Upload Data'!D97 &amp; 'Upload Data'!E97 &amp; 'Upload Data'!F97) &lt;&gt; "", FALSE)</f>
        <v>0</v>
      </c>
      <c r="E110" s="28" t="str">
        <f t="shared" si="17"/>
        <v/>
      </c>
      <c r="F110" s="28" t="str">
        <f t="shared" si="18"/>
        <v/>
      </c>
      <c r="G110" s="30" t="b">
        <f t="shared" si="11"/>
        <v>1</v>
      </c>
      <c r="H110" s="30" t="b">
        <f>IFERROR(AND(OR(NOT(D110), 'Upload Data'!$A97 &lt;&gt; "", 'Upload Data'!$B97 &lt;&gt; ""), I110, J110, S110 &lt;= 1), FALSE)</f>
        <v>1</v>
      </c>
      <c r="I110" s="30" t="b">
        <f t="shared" si="14"/>
        <v>1</v>
      </c>
      <c r="J110" s="30" t="b">
        <f t="shared" si="15"/>
        <v>1</v>
      </c>
      <c r="K110" s="31" t="s">
        <v>81</v>
      </c>
      <c r="L110" s="31" t="s">
        <v>81</v>
      </c>
      <c r="M110" s="30" t="b">
        <f>IFERROR(OR(NOT(D110), 'Upload Data'!E97 &lt;&gt; ""), FALSE)</f>
        <v>1</v>
      </c>
      <c r="N110" s="30" t="b">
        <f>IFERROR(OR(AND(NOT(D110), 'Upload Data'!F97 = ""), IFERROR(MATCH('Upload Data'!F97, listTradingRelationship, 0), FALSE)), FALSE)</f>
        <v>1</v>
      </c>
      <c r="O110" s="30"/>
      <c r="P110" s="30"/>
      <c r="Q110" s="30"/>
      <c r="R110" s="30" t="str">
        <f>IFERROR(IF('Upload Data'!$A97 &lt;&gt; "", 'Upload Data'!$A97, 'Upload Data'!$B97) &amp; "-" &amp; 'Upload Data'!$C97, "-")</f>
        <v>-</v>
      </c>
      <c r="S110" s="30">
        <f t="shared" si="16"/>
        <v>0</v>
      </c>
      <c r="T110" s="30"/>
      <c r="U110" s="30" t="b">
        <f>IFERROR(OR('Upload Data'!$A97 = "", IFERROR(AND(LEN('Upload Data'!$A97 ) = 11, LEFT('Upload Data'!$A97, 4) = "FSC-", MID('Upload Data'!$A97, 5, 1) &gt;= "A", MID('Upload Data'!$A97, 5, 1) &lt;= "Z", V110 &gt; 0, INT(V110) = V110), FALSE)), FALSE)</f>
        <v>1</v>
      </c>
      <c r="V110" s="30">
        <f>IFERROR(VALUE(RIGHT('Upload Data'!$A97, 6)), -1)</f>
        <v>-1</v>
      </c>
      <c r="W110" s="30"/>
      <c r="X110" s="30" t="b">
        <f>IFERROR(OR('Upload Data'!$B97 = "", IFERROR(AND(LEN(AA110) &gt;= 2, MATCH(AB110, listCertificateTypes, 0), AC110 &gt; -1, INT(AC110) = AC110), FALSE)), FALSE)</f>
        <v>1</v>
      </c>
      <c r="Y110" s="30">
        <f>IFERROR(FIND("-", 'Upload Data'!$B97, 1), 1000)</f>
        <v>1000</v>
      </c>
      <c r="Z110" s="30">
        <f>IFERROR(FIND("-", 'Upload Data'!$B97, Y110 + 1), 1000)</f>
        <v>1000</v>
      </c>
      <c r="AA110" s="30" t="str">
        <f>IFERROR(LEFT('Upload Data'!$B97, Y110 - 1), "")</f>
        <v/>
      </c>
      <c r="AB110" s="30" t="str">
        <f>IFERROR(MID('Upload Data'!$B97, Y110 + 1, Z110 - Y110 - 1), "")</f>
        <v/>
      </c>
      <c r="AC110" s="30">
        <f>IFERROR(VALUE(RIGHT('Upload Data'!$B97, 6)), -1)</f>
        <v>-1</v>
      </c>
    </row>
    <row r="111" spans="1:29">
      <c r="A111" s="29">
        <f t="shared" si="12"/>
        <v>98</v>
      </c>
      <c r="B111" s="28" t="b">
        <f>NOT(IFERROR('Upload Data'!A98 = "ERROR", TRUE))</f>
        <v>1</v>
      </c>
      <c r="C111" s="28">
        <f t="shared" si="13"/>
        <v>98</v>
      </c>
      <c r="D111" s="30" t="b">
        <f>IF(B111, ('Upload Data'!A98 &amp; 'Upload Data'!B98 &amp; 'Upload Data'!D98 &amp; 'Upload Data'!E98 &amp; 'Upload Data'!F98) &lt;&gt; "", FALSE)</f>
        <v>0</v>
      </c>
      <c r="E111" s="28" t="str">
        <f t="shared" si="17"/>
        <v/>
      </c>
      <c r="F111" s="28" t="str">
        <f t="shared" si="18"/>
        <v/>
      </c>
      <c r="G111" s="30" t="b">
        <f t="shared" si="11"/>
        <v>1</v>
      </c>
      <c r="H111" s="30" t="b">
        <f>IFERROR(AND(OR(NOT(D111), 'Upload Data'!$A98 &lt;&gt; "", 'Upload Data'!$B98 &lt;&gt; ""), I111, J111, S111 &lt;= 1), FALSE)</f>
        <v>1</v>
      </c>
      <c r="I111" s="30" t="b">
        <f t="shared" si="14"/>
        <v>1</v>
      </c>
      <c r="J111" s="30" t="b">
        <f t="shared" si="15"/>
        <v>1</v>
      </c>
      <c r="K111" s="31" t="s">
        <v>81</v>
      </c>
      <c r="L111" s="31" t="s">
        <v>81</v>
      </c>
      <c r="M111" s="30" t="b">
        <f>IFERROR(OR(NOT(D111), 'Upload Data'!E98 &lt;&gt; ""), FALSE)</f>
        <v>1</v>
      </c>
      <c r="N111" s="30" t="b">
        <f>IFERROR(OR(AND(NOT(D111), 'Upload Data'!F98 = ""), IFERROR(MATCH('Upload Data'!F98, listTradingRelationship, 0), FALSE)), FALSE)</f>
        <v>1</v>
      </c>
      <c r="O111" s="30"/>
      <c r="P111" s="30"/>
      <c r="Q111" s="30"/>
      <c r="R111" s="30" t="str">
        <f>IFERROR(IF('Upload Data'!$A98 &lt;&gt; "", 'Upload Data'!$A98, 'Upload Data'!$B98) &amp; "-" &amp; 'Upload Data'!$C98, "-")</f>
        <v>-</v>
      </c>
      <c r="S111" s="30">
        <f t="shared" si="16"/>
        <v>0</v>
      </c>
      <c r="T111" s="30"/>
      <c r="U111" s="30" t="b">
        <f>IFERROR(OR('Upload Data'!$A98 = "", IFERROR(AND(LEN('Upload Data'!$A98 ) = 11, LEFT('Upload Data'!$A98, 4) = "FSC-", MID('Upload Data'!$A98, 5, 1) &gt;= "A", MID('Upload Data'!$A98, 5, 1) &lt;= "Z", V111 &gt; 0, INT(V111) = V111), FALSE)), FALSE)</f>
        <v>1</v>
      </c>
      <c r="V111" s="30">
        <f>IFERROR(VALUE(RIGHT('Upload Data'!$A98, 6)), -1)</f>
        <v>-1</v>
      </c>
      <c r="W111" s="30"/>
      <c r="X111" s="30" t="b">
        <f>IFERROR(OR('Upload Data'!$B98 = "", IFERROR(AND(LEN(AA111) &gt;= 2, MATCH(AB111, listCertificateTypes, 0), AC111 &gt; -1, INT(AC111) = AC111), FALSE)), FALSE)</f>
        <v>1</v>
      </c>
      <c r="Y111" s="30">
        <f>IFERROR(FIND("-", 'Upload Data'!$B98, 1), 1000)</f>
        <v>1000</v>
      </c>
      <c r="Z111" s="30">
        <f>IFERROR(FIND("-", 'Upload Data'!$B98, Y111 + 1), 1000)</f>
        <v>1000</v>
      </c>
      <c r="AA111" s="30" t="str">
        <f>IFERROR(LEFT('Upload Data'!$B98, Y111 - 1), "")</f>
        <v/>
      </c>
      <c r="AB111" s="30" t="str">
        <f>IFERROR(MID('Upload Data'!$B98, Y111 + 1, Z111 - Y111 - 1), "")</f>
        <v/>
      </c>
      <c r="AC111" s="30">
        <f>IFERROR(VALUE(RIGHT('Upload Data'!$B98, 6)), -1)</f>
        <v>-1</v>
      </c>
    </row>
    <row r="112" spans="1:29">
      <c r="A112" s="29">
        <f t="shared" si="12"/>
        <v>99</v>
      </c>
      <c r="B112" s="28" t="b">
        <f>NOT(IFERROR('Upload Data'!A99 = "ERROR", TRUE))</f>
        <v>1</v>
      </c>
      <c r="C112" s="28">
        <f t="shared" si="13"/>
        <v>99</v>
      </c>
      <c r="D112" s="30" t="b">
        <f>IF(B112, ('Upload Data'!A99 &amp; 'Upload Data'!B99 &amp; 'Upload Data'!D99 &amp; 'Upload Data'!E99 &amp; 'Upload Data'!F99) &lt;&gt; "", FALSE)</f>
        <v>0</v>
      </c>
      <c r="E112" s="28" t="str">
        <f t="shared" si="17"/>
        <v/>
      </c>
      <c r="F112" s="28" t="str">
        <f t="shared" si="18"/>
        <v/>
      </c>
      <c r="G112" s="30" t="b">
        <f t="shared" si="11"/>
        <v>1</v>
      </c>
      <c r="H112" s="30" t="b">
        <f>IFERROR(AND(OR(NOT(D112), 'Upload Data'!$A99 &lt;&gt; "", 'Upload Data'!$B99 &lt;&gt; ""), I112, J112, S112 &lt;= 1), FALSE)</f>
        <v>1</v>
      </c>
      <c r="I112" s="30" t="b">
        <f t="shared" si="14"/>
        <v>1</v>
      </c>
      <c r="J112" s="30" t="b">
        <f t="shared" si="15"/>
        <v>1</v>
      </c>
      <c r="K112" s="31" t="s">
        <v>81</v>
      </c>
      <c r="L112" s="31" t="s">
        <v>81</v>
      </c>
      <c r="M112" s="30" t="b">
        <f>IFERROR(OR(NOT(D112), 'Upload Data'!E99 &lt;&gt; ""), FALSE)</f>
        <v>1</v>
      </c>
      <c r="N112" s="30" t="b">
        <f>IFERROR(OR(AND(NOT(D112), 'Upload Data'!F99 = ""), IFERROR(MATCH('Upload Data'!F99, listTradingRelationship, 0), FALSE)), FALSE)</f>
        <v>1</v>
      </c>
      <c r="O112" s="30"/>
      <c r="P112" s="30"/>
      <c r="Q112" s="30"/>
      <c r="R112" s="30" t="str">
        <f>IFERROR(IF('Upload Data'!$A99 &lt;&gt; "", 'Upload Data'!$A99, 'Upload Data'!$B99) &amp; "-" &amp; 'Upload Data'!$C99, "-")</f>
        <v>-</v>
      </c>
      <c r="S112" s="30">
        <f t="shared" si="16"/>
        <v>0</v>
      </c>
      <c r="T112" s="30"/>
      <c r="U112" s="30" t="b">
        <f>IFERROR(OR('Upload Data'!$A99 = "", IFERROR(AND(LEN('Upload Data'!$A99 ) = 11, LEFT('Upload Data'!$A99, 4) = "FSC-", MID('Upload Data'!$A99, 5, 1) &gt;= "A", MID('Upload Data'!$A99, 5, 1) &lt;= "Z", V112 &gt; 0, INT(V112) = V112), FALSE)), FALSE)</f>
        <v>1</v>
      </c>
      <c r="V112" s="30">
        <f>IFERROR(VALUE(RIGHT('Upload Data'!$A99, 6)), -1)</f>
        <v>-1</v>
      </c>
      <c r="W112" s="30"/>
      <c r="X112" s="30" t="b">
        <f>IFERROR(OR('Upload Data'!$B99 = "", IFERROR(AND(LEN(AA112) &gt;= 2, MATCH(AB112, listCertificateTypes, 0), AC112 &gt; -1, INT(AC112) = AC112), FALSE)), FALSE)</f>
        <v>1</v>
      </c>
      <c r="Y112" s="30">
        <f>IFERROR(FIND("-", 'Upload Data'!$B99, 1), 1000)</f>
        <v>1000</v>
      </c>
      <c r="Z112" s="30">
        <f>IFERROR(FIND("-", 'Upload Data'!$B99, Y112 + 1), 1000)</f>
        <v>1000</v>
      </c>
      <c r="AA112" s="30" t="str">
        <f>IFERROR(LEFT('Upload Data'!$B99, Y112 - 1), "")</f>
        <v/>
      </c>
      <c r="AB112" s="30" t="str">
        <f>IFERROR(MID('Upload Data'!$B99, Y112 + 1, Z112 - Y112 - 1), "")</f>
        <v/>
      </c>
      <c r="AC112" s="30">
        <f>IFERROR(VALUE(RIGHT('Upload Data'!$B99, 6)), -1)</f>
        <v>-1</v>
      </c>
    </row>
    <row r="113" spans="1:29">
      <c r="A113" s="29">
        <f t="shared" si="12"/>
        <v>100</v>
      </c>
      <c r="B113" s="28" t="b">
        <f>NOT(IFERROR('Upload Data'!A100 = "ERROR", TRUE))</f>
        <v>1</v>
      </c>
      <c r="C113" s="28">
        <f t="shared" si="13"/>
        <v>100</v>
      </c>
      <c r="D113" s="30" t="b">
        <f>IF(B113, ('Upload Data'!A100 &amp; 'Upload Data'!B100 &amp; 'Upload Data'!D100 &amp; 'Upload Data'!E100 &amp; 'Upload Data'!F100) &lt;&gt; "", FALSE)</f>
        <v>0</v>
      </c>
      <c r="E113" s="28" t="str">
        <f t="shared" si="17"/>
        <v/>
      </c>
      <c r="F113" s="28" t="str">
        <f t="shared" si="18"/>
        <v/>
      </c>
      <c r="G113" s="30" t="b">
        <f t="shared" si="11"/>
        <v>1</v>
      </c>
      <c r="H113" s="30" t="b">
        <f>IFERROR(AND(OR(NOT(D113), 'Upload Data'!$A100 &lt;&gt; "", 'Upload Data'!$B100 &lt;&gt; ""), I113, J113, S113 &lt;= 1), FALSE)</f>
        <v>1</v>
      </c>
      <c r="I113" s="30" t="b">
        <f t="shared" si="14"/>
        <v>1</v>
      </c>
      <c r="J113" s="30" t="b">
        <f t="shared" si="15"/>
        <v>1</v>
      </c>
      <c r="K113" s="31" t="s">
        <v>81</v>
      </c>
      <c r="L113" s="31" t="s">
        <v>81</v>
      </c>
      <c r="M113" s="30" t="b">
        <f>IFERROR(OR(NOT(D113), 'Upload Data'!E100 &lt;&gt; ""), FALSE)</f>
        <v>1</v>
      </c>
      <c r="N113" s="30" t="b">
        <f>IFERROR(OR(AND(NOT(D113), 'Upload Data'!F100 = ""), IFERROR(MATCH('Upload Data'!F100, listTradingRelationship, 0), FALSE)), FALSE)</f>
        <v>1</v>
      </c>
      <c r="O113" s="30"/>
      <c r="P113" s="30"/>
      <c r="Q113" s="30"/>
      <c r="R113" s="30" t="str">
        <f>IFERROR(IF('Upload Data'!$A100 &lt;&gt; "", 'Upload Data'!$A100, 'Upload Data'!$B100) &amp; "-" &amp; 'Upload Data'!$C100, "-")</f>
        <v>-</v>
      </c>
      <c r="S113" s="30">
        <f t="shared" si="16"/>
        <v>0</v>
      </c>
      <c r="T113" s="30"/>
      <c r="U113" s="30" t="b">
        <f>IFERROR(OR('Upload Data'!$A100 = "", IFERROR(AND(LEN('Upload Data'!$A100 ) = 11, LEFT('Upload Data'!$A100, 4) = "FSC-", MID('Upload Data'!$A100, 5, 1) &gt;= "A", MID('Upload Data'!$A100, 5, 1) &lt;= "Z", V113 &gt; 0, INT(V113) = V113), FALSE)), FALSE)</f>
        <v>1</v>
      </c>
      <c r="V113" s="30">
        <f>IFERROR(VALUE(RIGHT('Upload Data'!$A100, 6)), -1)</f>
        <v>-1</v>
      </c>
      <c r="W113" s="30"/>
      <c r="X113" s="30" t="b">
        <f>IFERROR(OR('Upload Data'!$B100 = "", IFERROR(AND(LEN(AA113) &gt;= 2, MATCH(AB113, listCertificateTypes, 0), AC113 &gt; -1, INT(AC113) = AC113), FALSE)), FALSE)</f>
        <v>1</v>
      </c>
      <c r="Y113" s="30">
        <f>IFERROR(FIND("-", 'Upload Data'!$B100, 1), 1000)</f>
        <v>1000</v>
      </c>
      <c r="Z113" s="30">
        <f>IFERROR(FIND("-", 'Upload Data'!$B100, Y113 + 1), 1000)</f>
        <v>1000</v>
      </c>
      <c r="AA113" s="30" t="str">
        <f>IFERROR(LEFT('Upload Data'!$B100, Y113 - 1), "")</f>
        <v/>
      </c>
      <c r="AB113" s="30" t="str">
        <f>IFERROR(MID('Upload Data'!$B100, Y113 + 1, Z113 - Y113 - 1), "")</f>
        <v/>
      </c>
      <c r="AC113" s="30">
        <f>IFERROR(VALUE(RIGHT('Upload Data'!$B100, 6)), -1)</f>
        <v>-1</v>
      </c>
    </row>
    <row r="114" spans="1:29">
      <c r="A114" s="29">
        <f t="shared" si="12"/>
        <v>101</v>
      </c>
      <c r="B114" s="28" t="b">
        <f>NOT(IFERROR('Upload Data'!A101 = "ERROR", TRUE))</f>
        <v>1</v>
      </c>
      <c r="C114" s="28">
        <f t="shared" si="13"/>
        <v>101</v>
      </c>
      <c r="D114" s="30" t="b">
        <f>IF(B114, ('Upload Data'!A101 &amp; 'Upload Data'!B101 &amp; 'Upload Data'!D101 &amp; 'Upload Data'!E101 &amp; 'Upload Data'!F101) &lt;&gt; "", FALSE)</f>
        <v>0</v>
      </c>
      <c r="E114" s="28" t="str">
        <f t="shared" si="17"/>
        <v/>
      </c>
      <c r="F114" s="28" t="str">
        <f t="shared" si="18"/>
        <v/>
      </c>
      <c r="G114" s="30" t="b">
        <f t="shared" si="11"/>
        <v>1</v>
      </c>
      <c r="H114" s="30" t="b">
        <f>IFERROR(AND(OR(NOT(D114), 'Upload Data'!$A101 &lt;&gt; "", 'Upload Data'!$B101 &lt;&gt; ""), I114, J114, S114 &lt;= 1), FALSE)</f>
        <v>1</v>
      </c>
      <c r="I114" s="30" t="b">
        <f t="shared" si="14"/>
        <v>1</v>
      </c>
      <c r="J114" s="30" t="b">
        <f t="shared" si="15"/>
        <v>1</v>
      </c>
      <c r="K114" s="31" t="s">
        <v>81</v>
      </c>
      <c r="L114" s="31" t="s">
        <v>81</v>
      </c>
      <c r="M114" s="30" t="b">
        <f>IFERROR(OR(NOT(D114), 'Upload Data'!E101 &lt;&gt; ""), FALSE)</f>
        <v>1</v>
      </c>
      <c r="N114" s="30" t="b">
        <f>IFERROR(OR(AND(NOT(D114), 'Upload Data'!F101 = ""), IFERROR(MATCH('Upload Data'!F101, listTradingRelationship, 0), FALSE)), FALSE)</f>
        <v>1</v>
      </c>
      <c r="O114" s="30"/>
      <c r="P114" s="30"/>
      <c r="Q114" s="30"/>
      <c r="R114" s="30" t="str">
        <f>IFERROR(IF('Upload Data'!$A101 &lt;&gt; "", 'Upload Data'!$A101, 'Upload Data'!$B101) &amp; "-" &amp; 'Upload Data'!$C101, "-")</f>
        <v>-</v>
      </c>
      <c r="S114" s="30">
        <f t="shared" si="16"/>
        <v>0</v>
      </c>
      <c r="T114" s="30"/>
      <c r="U114" s="30" t="b">
        <f>IFERROR(OR('Upload Data'!$A101 = "", IFERROR(AND(LEN('Upload Data'!$A101 ) = 11, LEFT('Upload Data'!$A101, 4) = "FSC-", MID('Upload Data'!$A101, 5, 1) &gt;= "A", MID('Upload Data'!$A101, 5, 1) &lt;= "Z", V114 &gt; 0, INT(V114) = V114), FALSE)), FALSE)</f>
        <v>1</v>
      </c>
      <c r="V114" s="30">
        <f>IFERROR(VALUE(RIGHT('Upload Data'!$A101, 6)), -1)</f>
        <v>-1</v>
      </c>
      <c r="W114" s="30"/>
      <c r="X114" s="30" t="b">
        <f>IFERROR(OR('Upload Data'!$B101 = "", IFERROR(AND(LEN(AA114) &gt;= 2, MATCH(AB114, listCertificateTypes, 0), AC114 &gt; -1, INT(AC114) = AC114), FALSE)), FALSE)</f>
        <v>1</v>
      </c>
      <c r="Y114" s="30">
        <f>IFERROR(FIND("-", 'Upload Data'!$B101, 1), 1000)</f>
        <v>1000</v>
      </c>
      <c r="Z114" s="30">
        <f>IFERROR(FIND("-", 'Upload Data'!$B101, Y114 + 1), 1000)</f>
        <v>1000</v>
      </c>
      <c r="AA114" s="30" t="str">
        <f>IFERROR(LEFT('Upload Data'!$B101, Y114 - 1), "")</f>
        <v/>
      </c>
      <c r="AB114" s="30" t="str">
        <f>IFERROR(MID('Upload Data'!$B101, Y114 + 1, Z114 - Y114 - 1), "")</f>
        <v/>
      </c>
      <c r="AC114" s="30">
        <f>IFERROR(VALUE(RIGHT('Upload Data'!$B101, 6)), -1)</f>
        <v>-1</v>
      </c>
    </row>
    <row r="115" spans="1:29">
      <c r="A115" s="29">
        <f t="shared" si="12"/>
        <v>102</v>
      </c>
      <c r="B115" s="28" t="b">
        <f>NOT(IFERROR('Upload Data'!A102 = "ERROR", TRUE))</f>
        <v>1</v>
      </c>
      <c r="C115" s="28">
        <f t="shared" si="13"/>
        <v>102</v>
      </c>
      <c r="D115" s="30" t="b">
        <f>IF(B115, ('Upload Data'!A102 &amp; 'Upload Data'!B102 &amp; 'Upload Data'!D102 &amp; 'Upload Data'!E102 &amp; 'Upload Data'!F102) &lt;&gt; "", FALSE)</f>
        <v>0</v>
      </c>
      <c r="E115" s="28" t="str">
        <f t="shared" si="17"/>
        <v/>
      </c>
      <c r="F115" s="28" t="str">
        <f t="shared" si="18"/>
        <v/>
      </c>
      <c r="G115" s="30" t="b">
        <f t="shared" si="11"/>
        <v>1</v>
      </c>
      <c r="H115" s="30" t="b">
        <f>IFERROR(AND(OR(NOT(D115), 'Upload Data'!$A102 &lt;&gt; "", 'Upload Data'!$B102 &lt;&gt; ""), I115, J115, S115 &lt;= 1), FALSE)</f>
        <v>1</v>
      </c>
      <c r="I115" s="30" t="b">
        <f t="shared" si="14"/>
        <v>1</v>
      </c>
      <c r="J115" s="30" t="b">
        <f t="shared" si="15"/>
        <v>1</v>
      </c>
      <c r="K115" s="31" t="s">
        <v>81</v>
      </c>
      <c r="L115" s="31" t="s">
        <v>81</v>
      </c>
      <c r="M115" s="30" t="b">
        <f>IFERROR(OR(NOT(D115), 'Upload Data'!E102 &lt;&gt; ""), FALSE)</f>
        <v>1</v>
      </c>
      <c r="N115" s="30" t="b">
        <f>IFERROR(OR(AND(NOT(D115), 'Upload Data'!F102 = ""), IFERROR(MATCH('Upload Data'!F102, listTradingRelationship, 0), FALSE)), FALSE)</f>
        <v>1</v>
      </c>
      <c r="O115" s="30"/>
      <c r="P115" s="30"/>
      <c r="Q115" s="30"/>
      <c r="R115" s="30" t="str">
        <f>IFERROR(IF('Upload Data'!$A102 &lt;&gt; "", 'Upload Data'!$A102, 'Upload Data'!$B102) &amp; "-" &amp; 'Upload Data'!$C102, "-")</f>
        <v>-</v>
      </c>
      <c r="S115" s="30">
        <f t="shared" si="16"/>
        <v>0</v>
      </c>
      <c r="T115" s="30"/>
      <c r="U115" s="30" t="b">
        <f>IFERROR(OR('Upload Data'!$A102 = "", IFERROR(AND(LEN('Upload Data'!$A102 ) = 11, LEFT('Upload Data'!$A102, 4) = "FSC-", MID('Upload Data'!$A102, 5, 1) &gt;= "A", MID('Upload Data'!$A102, 5, 1) &lt;= "Z", V115 &gt; 0, INT(V115) = V115), FALSE)), FALSE)</f>
        <v>1</v>
      </c>
      <c r="V115" s="30">
        <f>IFERROR(VALUE(RIGHT('Upload Data'!$A102, 6)), -1)</f>
        <v>-1</v>
      </c>
      <c r="W115" s="30"/>
      <c r="X115" s="30" t="b">
        <f>IFERROR(OR('Upload Data'!$B102 = "", IFERROR(AND(LEN(AA115) &gt;= 2, MATCH(AB115, listCertificateTypes, 0), AC115 &gt; -1, INT(AC115) = AC115), FALSE)), FALSE)</f>
        <v>1</v>
      </c>
      <c r="Y115" s="30">
        <f>IFERROR(FIND("-", 'Upload Data'!$B102, 1), 1000)</f>
        <v>1000</v>
      </c>
      <c r="Z115" s="30">
        <f>IFERROR(FIND("-", 'Upload Data'!$B102, Y115 + 1), 1000)</f>
        <v>1000</v>
      </c>
      <c r="AA115" s="30" t="str">
        <f>IFERROR(LEFT('Upload Data'!$B102, Y115 - 1), "")</f>
        <v/>
      </c>
      <c r="AB115" s="30" t="str">
        <f>IFERROR(MID('Upload Data'!$B102, Y115 + 1, Z115 - Y115 - 1), "")</f>
        <v/>
      </c>
      <c r="AC115" s="30">
        <f>IFERROR(VALUE(RIGHT('Upload Data'!$B102, 6)), -1)</f>
        <v>-1</v>
      </c>
    </row>
    <row r="116" spans="1:29">
      <c r="A116" s="29">
        <f t="shared" si="12"/>
        <v>103</v>
      </c>
      <c r="B116" s="28" t="b">
        <f>NOT(IFERROR('Upload Data'!A103 = "ERROR", TRUE))</f>
        <v>1</v>
      </c>
      <c r="C116" s="28">
        <f t="shared" si="13"/>
        <v>103</v>
      </c>
      <c r="D116" s="30" t="b">
        <f>IF(B116, ('Upload Data'!A103 &amp; 'Upload Data'!B103 &amp; 'Upload Data'!D103 &amp; 'Upload Data'!E103 &amp; 'Upload Data'!F103) &lt;&gt; "", FALSE)</f>
        <v>0</v>
      </c>
      <c r="E116" s="28" t="str">
        <f t="shared" si="17"/>
        <v/>
      </c>
      <c r="F116" s="28" t="str">
        <f t="shared" si="18"/>
        <v/>
      </c>
      <c r="G116" s="30" t="b">
        <f t="shared" si="11"/>
        <v>1</v>
      </c>
      <c r="H116" s="30" t="b">
        <f>IFERROR(AND(OR(NOT(D116), 'Upload Data'!$A103 &lt;&gt; "", 'Upload Data'!$B103 &lt;&gt; ""), I116, J116, S116 &lt;= 1), FALSE)</f>
        <v>1</v>
      </c>
      <c r="I116" s="30" t="b">
        <f t="shared" si="14"/>
        <v>1</v>
      </c>
      <c r="J116" s="30" t="b">
        <f t="shared" si="15"/>
        <v>1</v>
      </c>
      <c r="K116" s="31" t="s">
        <v>81</v>
      </c>
      <c r="L116" s="31" t="s">
        <v>81</v>
      </c>
      <c r="M116" s="30" t="b">
        <f>IFERROR(OR(NOT(D116), 'Upload Data'!E103 &lt;&gt; ""), FALSE)</f>
        <v>1</v>
      </c>
      <c r="N116" s="30" t="b">
        <f>IFERROR(OR(AND(NOT(D116), 'Upload Data'!F103 = ""), IFERROR(MATCH('Upload Data'!F103, listTradingRelationship, 0), FALSE)), FALSE)</f>
        <v>1</v>
      </c>
      <c r="O116" s="30"/>
      <c r="P116" s="30"/>
      <c r="Q116" s="30"/>
      <c r="R116" s="30" t="str">
        <f>IFERROR(IF('Upload Data'!$A103 &lt;&gt; "", 'Upload Data'!$A103, 'Upload Data'!$B103) &amp; "-" &amp; 'Upload Data'!$C103, "-")</f>
        <v>-</v>
      </c>
      <c r="S116" s="30">
        <f t="shared" si="16"/>
        <v>0</v>
      </c>
      <c r="T116" s="30"/>
      <c r="U116" s="30" t="b">
        <f>IFERROR(OR('Upload Data'!$A103 = "", IFERROR(AND(LEN('Upload Data'!$A103 ) = 11, LEFT('Upload Data'!$A103, 4) = "FSC-", MID('Upload Data'!$A103, 5, 1) &gt;= "A", MID('Upload Data'!$A103, 5, 1) &lt;= "Z", V116 &gt; 0, INT(V116) = V116), FALSE)), FALSE)</f>
        <v>1</v>
      </c>
      <c r="V116" s="30">
        <f>IFERROR(VALUE(RIGHT('Upload Data'!$A103, 6)), -1)</f>
        <v>-1</v>
      </c>
      <c r="W116" s="30"/>
      <c r="X116" s="30" t="b">
        <f>IFERROR(OR('Upload Data'!$B103 = "", IFERROR(AND(LEN(AA116) &gt;= 2, MATCH(AB116, listCertificateTypes, 0), AC116 &gt; -1, INT(AC116) = AC116), FALSE)), FALSE)</f>
        <v>1</v>
      </c>
      <c r="Y116" s="30">
        <f>IFERROR(FIND("-", 'Upload Data'!$B103, 1), 1000)</f>
        <v>1000</v>
      </c>
      <c r="Z116" s="30">
        <f>IFERROR(FIND("-", 'Upload Data'!$B103, Y116 + 1), 1000)</f>
        <v>1000</v>
      </c>
      <c r="AA116" s="30" t="str">
        <f>IFERROR(LEFT('Upload Data'!$B103, Y116 - 1), "")</f>
        <v/>
      </c>
      <c r="AB116" s="30" t="str">
        <f>IFERROR(MID('Upload Data'!$B103, Y116 + 1, Z116 - Y116 - 1), "")</f>
        <v/>
      </c>
      <c r="AC116" s="30">
        <f>IFERROR(VALUE(RIGHT('Upload Data'!$B103, 6)), -1)</f>
        <v>-1</v>
      </c>
    </row>
    <row r="117" spans="1:29">
      <c r="A117" s="29">
        <f t="shared" si="12"/>
        <v>104</v>
      </c>
      <c r="B117" s="28" t="b">
        <f>NOT(IFERROR('Upload Data'!A104 = "ERROR", TRUE))</f>
        <v>1</v>
      </c>
      <c r="C117" s="28">
        <f t="shared" si="13"/>
        <v>104</v>
      </c>
      <c r="D117" s="30" t="b">
        <f>IF(B117, ('Upload Data'!A104 &amp; 'Upload Data'!B104 &amp; 'Upload Data'!D104 &amp; 'Upload Data'!E104 &amp; 'Upload Data'!F104) &lt;&gt; "", FALSE)</f>
        <v>0</v>
      </c>
      <c r="E117" s="28" t="str">
        <f t="shared" si="17"/>
        <v/>
      </c>
      <c r="F117" s="28" t="str">
        <f t="shared" si="18"/>
        <v/>
      </c>
      <c r="G117" s="30" t="b">
        <f t="shared" si="11"/>
        <v>1</v>
      </c>
      <c r="H117" s="30" t="b">
        <f>IFERROR(AND(OR(NOT(D117), 'Upload Data'!$A104 &lt;&gt; "", 'Upload Data'!$B104 &lt;&gt; ""), I117, J117, S117 &lt;= 1), FALSE)</f>
        <v>1</v>
      </c>
      <c r="I117" s="30" t="b">
        <f t="shared" si="14"/>
        <v>1</v>
      </c>
      <c r="J117" s="30" t="b">
        <f t="shared" si="15"/>
        <v>1</v>
      </c>
      <c r="K117" s="31" t="s">
        <v>81</v>
      </c>
      <c r="L117" s="31" t="s">
        <v>81</v>
      </c>
      <c r="M117" s="30" t="b">
        <f>IFERROR(OR(NOT(D117), 'Upload Data'!E104 &lt;&gt; ""), FALSE)</f>
        <v>1</v>
      </c>
      <c r="N117" s="30" t="b">
        <f>IFERROR(OR(AND(NOT(D117), 'Upload Data'!F104 = ""), IFERROR(MATCH('Upload Data'!F104, listTradingRelationship, 0), FALSE)), FALSE)</f>
        <v>1</v>
      </c>
      <c r="O117" s="30"/>
      <c r="P117" s="30"/>
      <c r="Q117" s="30"/>
      <c r="R117" s="30" t="str">
        <f>IFERROR(IF('Upload Data'!$A104 &lt;&gt; "", 'Upload Data'!$A104, 'Upload Data'!$B104) &amp; "-" &amp; 'Upload Data'!$C104, "-")</f>
        <v>-</v>
      </c>
      <c r="S117" s="30">
        <f t="shared" si="16"/>
        <v>0</v>
      </c>
      <c r="T117" s="30"/>
      <c r="U117" s="30" t="b">
        <f>IFERROR(OR('Upload Data'!$A104 = "", IFERROR(AND(LEN('Upload Data'!$A104 ) = 11, LEFT('Upload Data'!$A104, 4) = "FSC-", MID('Upload Data'!$A104, 5, 1) &gt;= "A", MID('Upload Data'!$A104, 5, 1) &lt;= "Z", V117 &gt; 0, INT(V117) = V117), FALSE)), FALSE)</f>
        <v>1</v>
      </c>
      <c r="V117" s="30">
        <f>IFERROR(VALUE(RIGHT('Upload Data'!$A104, 6)), -1)</f>
        <v>-1</v>
      </c>
      <c r="W117" s="30"/>
      <c r="X117" s="30" t="b">
        <f>IFERROR(OR('Upload Data'!$B104 = "", IFERROR(AND(LEN(AA117) &gt;= 2, MATCH(AB117, listCertificateTypes, 0), AC117 &gt; -1, INT(AC117) = AC117), FALSE)), FALSE)</f>
        <v>1</v>
      </c>
      <c r="Y117" s="30">
        <f>IFERROR(FIND("-", 'Upload Data'!$B104, 1), 1000)</f>
        <v>1000</v>
      </c>
      <c r="Z117" s="30">
        <f>IFERROR(FIND("-", 'Upload Data'!$B104, Y117 + 1), 1000)</f>
        <v>1000</v>
      </c>
      <c r="AA117" s="30" t="str">
        <f>IFERROR(LEFT('Upload Data'!$B104, Y117 - 1), "")</f>
        <v/>
      </c>
      <c r="AB117" s="30" t="str">
        <f>IFERROR(MID('Upload Data'!$B104, Y117 + 1, Z117 - Y117 - 1), "")</f>
        <v/>
      </c>
      <c r="AC117" s="30">
        <f>IFERROR(VALUE(RIGHT('Upload Data'!$B104, 6)), -1)</f>
        <v>-1</v>
      </c>
    </row>
    <row r="118" spans="1:29">
      <c r="A118" s="29">
        <f t="shared" si="12"/>
        <v>105</v>
      </c>
      <c r="B118" s="28" t="b">
        <f>NOT(IFERROR('Upload Data'!A105 = "ERROR", TRUE))</f>
        <v>1</v>
      </c>
      <c r="C118" s="28">
        <f t="shared" si="13"/>
        <v>105</v>
      </c>
      <c r="D118" s="30" t="b">
        <f>IF(B118, ('Upload Data'!A105 &amp; 'Upload Data'!B105 &amp; 'Upload Data'!D105 &amp; 'Upload Data'!E105 &amp; 'Upload Data'!F105) &lt;&gt; "", FALSE)</f>
        <v>0</v>
      </c>
      <c r="E118" s="28" t="str">
        <f t="shared" si="17"/>
        <v/>
      </c>
      <c r="F118" s="28" t="str">
        <f t="shared" si="18"/>
        <v/>
      </c>
      <c r="G118" s="30" t="b">
        <f t="shared" si="11"/>
        <v>1</v>
      </c>
      <c r="H118" s="30" t="b">
        <f>IFERROR(AND(OR(NOT(D118), 'Upload Data'!$A105 &lt;&gt; "", 'Upload Data'!$B105 &lt;&gt; ""), I118, J118, S118 &lt;= 1), FALSE)</f>
        <v>1</v>
      </c>
      <c r="I118" s="30" t="b">
        <f t="shared" si="14"/>
        <v>1</v>
      </c>
      <c r="J118" s="30" t="b">
        <f t="shared" si="15"/>
        <v>1</v>
      </c>
      <c r="K118" s="31" t="s">
        <v>81</v>
      </c>
      <c r="L118" s="31" t="s">
        <v>81</v>
      </c>
      <c r="M118" s="30" t="b">
        <f>IFERROR(OR(NOT(D118), 'Upload Data'!E105 &lt;&gt; ""), FALSE)</f>
        <v>1</v>
      </c>
      <c r="N118" s="30" t="b">
        <f>IFERROR(OR(AND(NOT(D118), 'Upload Data'!F105 = ""), IFERROR(MATCH('Upload Data'!F105, listTradingRelationship, 0), FALSE)), FALSE)</f>
        <v>1</v>
      </c>
      <c r="O118" s="30"/>
      <c r="P118" s="30"/>
      <c r="Q118" s="30"/>
      <c r="R118" s="30" t="str">
        <f>IFERROR(IF('Upload Data'!$A105 &lt;&gt; "", 'Upload Data'!$A105, 'Upload Data'!$B105) &amp; "-" &amp; 'Upload Data'!$C105, "-")</f>
        <v>-</v>
      </c>
      <c r="S118" s="30">
        <f t="shared" si="16"/>
        <v>0</v>
      </c>
      <c r="T118" s="30"/>
      <c r="U118" s="30" t="b">
        <f>IFERROR(OR('Upload Data'!$A105 = "", IFERROR(AND(LEN('Upload Data'!$A105 ) = 11, LEFT('Upload Data'!$A105, 4) = "FSC-", MID('Upload Data'!$A105, 5, 1) &gt;= "A", MID('Upload Data'!$A105, 5, 1) &lt;= "Z", V118 &gt; 0, INT(V118) = V118), FALSE)), FALSE)</f>
        <v>1</v>
      </c>
      <c r="V118" s="30">
        <f>IFERROR(VALUE(RIGHT('Upload Data'!$A105, 6)), -1)</f>
        <v>-1</v>
      </c>
      <c r="W118" s="30"/>
      <c r="X118" s="30" t="b">
        <f>IFERROR(OR('Upload Data'!$B105 = "", IFERROR(AND(LEN(AA118) &gt;= 2, MATCH(AB118, listCertificateTypes, 0), AC118 &gt; -1, INT(AC118) = AC118), FALSE)), FALSE)</f>
        <v>1</v>
      </c>
      <c r="Y118" s="30">
        <f>IFERROR(FIND("-", 'Upload Data'!$B105, 1), 1000)</f>
        <v>1000</v>
      </c>
      <c r="Z118" s="30">
        <f>IFERROR(FIND("-", 'Upload Data'!$B105, Y118 + 1), 1000)</f>
        <v>1000</v>
      </c>
      <c r="AA118" s="30" t="str">
        <f>IFERROR(LEFT('Upload Data'!$B105, Y118 - 1), "")</f>
        <v/>
      </c>
      <c r="AB118" s="30" t="str">
        <f>IFERROR(MID('Upload Data'!$B105, Y118 + 1, Z118 - Y118 - 1), "")</f>
        <v/>
      </c>
      <c r="AC118" s="30">
        <f>IFERROR(VALUE(RIGHT('Upload Data'!$B105, 6)), -1)</f>
        <v>-1</v>
      </c>
    </row>
    <row r="119" spans="1:29">
      <c r="A119" s="29">
        <f t="shared" si="12"/>
        <v>106</v>
      </c>
      <c r="B119" s="28" t="b">
        <f>NOT(IFERROR('Upload Data'!A106 = "ERROR", TRUE))</f>
        <v>1</v>
      </c>
      <c r="C119" s="28">
        <f t="shared" si="13"/>
        <v>106</v>
      </c>
      <c r="D119" s="30" t="b">
        <f>IF(B119, ('Upload Data'!A106 &amp; 'Upload Data'!B106 &amp; 'Upload Data'!D106 &amp; 'Upload Data'!E106 &amp; 'Upload Data'!F106) &lt;&gt; "", FALSE)</f>
        <v>0</v>
      </c>
      <c r="E119" s="28" t="str">
        <f t="shared" si="17"/>
        <v/>
      </c>
      <c r="F119" s="28" t="str">
        <f t="shared" si="18"/>
        <v/>
      </c>
      <c r="G119" s="30" t="b">
        <f t="shared" si="11"/>
        <v>1</v>
      </c>
      <c r="H119" s="30" t="b">
        <f>IFERROR(AND(OR(NOT(D119), 'Upload Data'!$A106 &lt;&gt; "", 'Upload Data'!$B106 &lt;&gt; ""), I119, J119, S119 &lt;= 1), FALSE)</f>
        <v>1</v>
      </c>
      <c r="I119" s="30" t="b">
        <f t="shared" si="14"/>
        <v>1</v>
      </c>
      <c r="J119" s="30" t="b">
        <f t="shared" si="15"/>
        <v>1</v>
      </c>
      <c r="K119" s="31" t="s">
        <v>81</v>
      </c>
      <c r="L119" s="31" t="s">
        <v>81</v>
      </c>
      <c r="M119" s="30" t="b">
        <f>IFERROR(OR(NOT(D119), 'Upload Data'!E106 &lt;&gt; ""), FALSE)</f>
        <v>1</v>
      </c>
      <c r="N119" s="30" t="b">
        <f>IFERROR(OR(AND(NOT(D119), 'Upload Data'!F106 = ""), IFERROR(MATCH('Upload Data'!F106, listTradingRelationship, 0), FALSE)), FALSE)</f>
        <v>1</v>
      </c>
      <c r="O119" s="30"/>
      <c r="P119" s="30"/>
      <c r="Q119" s="30"/>
      <c r="R119" s="30" t="str">
        <f>IFERROR(IF('Upload Data'!$A106 &lt;&gt; "", 'Upload Data'!$A106, 'Upload Data'!$B106) &amp; "-" &amp; 'Upload Data'!$C106, "-")</f>
        <v>-</v>
      </c>
      <c r="S119" s="30">
        <f t="shared" si="16"/>
        <v>0</v>
      </c>
      <c r="T119" s="30"/>
      <c r="U119" s="30" t="b">
        <f>IFERROR(OR('Upload Data'!$A106 = "", IFERROR(AND(LEN('Upload Data'!$A106 ) = 11, LEFT('Upload Data'!$A106, 4) = "FSC-", MID('Upload Data'!$A106, 5, 1) &gt;= "A", MID('Upload Data'!$A106, 5, 1) &lt;= "Z", V119 &gt; 0, INT(V119) = V119), FALSE)), FALSE)</f>
        <v>1</v>
      </c>
      <c r="V119" s="30">
        <f>IFERROR(VALUE(RIGHT('Upload Data'!$A106, 6)), -1)</f>
        <v>-1</v>
      </c>
      <c r="W119" s="30"/>
      <c r="X119" s="30" t="b">
        <f>IFERROR(OR('Upload Data'!$B106 = "", IFERROR(AND(LEN(AA119) &gt;= 2, MATCH(AB119, listCertificateTypes, 0), AC119 &gt; -1, INT(AC119) = AC119), FALSE)), FALSE)</f>
        <v>1</v>
      </c>
      <c r="Y119" s="30">
        <f>IFERROR(FIND("-", 'Upload Data'!$B106, 1), 1000)</f>
        <v>1000</v>
      </c>
      <c r="Z119" s="30">
        <f>IFERROR(FIND("-", 'Upload Data'!$B106, Y119 + 1), 1000)</f>
        <v>1000</v>
      </c>
      <c r="AA119" s="30" t="str">
        <f>IFERROR(LEFT('Upload Data'!$B106, Y119 - 1), "")</f>
        <v/>
      </c>
      <c r="AB119" s="30" t="str">
        <f>IFERROR(MID('Upload Data'!$B106, Y119 + 1, Z119 - Y119 - 1), "")</f>
        <v/>
      </c>
      <c r="AC119" s="30">
        <f>IFERROR(VALUE(RIGHT('Upload Data'!$B106, 6)), -1)</f>
        <v>-1</v>
      </c>
    </row>
    <row r="120" spans="1:29">
      <c r="A120" s="29">
        <f t="shared" si="12"/>
        <v>107</v>
      </c>
      <c r="B120" s="28" t="b">
        <f>NOT(IFERROR('Upload Data'!A107 = "ERROR", TRUE))</f>
        <v>1</v>
      </c>
      <c r="C120" s="28">
        <f t="shared" si="13"/>
        <v>107</v>
      </c>
      <c r="D120" s="30" t="b">
        <f>IF(B120, ('Upload Data'!A107 &amp; 'Upload Data'!B107 &amp; 'Upload Data'!D107 &amp; 'Upload Data'!E107 &amp; 'Upload Data'!F107) &lt;&gt; "", FALSE)</f>
        <v>0</v>
      </c>
      <c r="E120" s="28" t="str">
        <f t="shared" si="17"/>
        <v/>
      </c>
      <c r="F120" s="28" t="str">
        <f t="shared" si="18"/>
        <v/>
      </c>
      <c r="G120" s="30" t="b">
        <f t="shared" si="11"/>
        <v>1</v>
      </c>
      <c r="H120" s="30" t="b">
        <f>IFERROR(AND(OR(NOT(D120), 'Upload Data'!$A107 &lt;&gt; "", 'Upload Data'!$B107 &lt;&gt; ""), I120, J120, S120 &lt;= 1), FALSE)</f>
        <v>1</v>
      </c>
      <c r="I120" s="30" t="b">
        <f t="shared" si="14"/>
        <v>1</v>
      </c>
      <c r="J120" s="30" t="b">
        <f t="shared" si="15"/>
        <v>1</v>
      </c>
      <c r="K120" s="31" t="s">
        <v>81</v>
      </c>
      <c r="L120" s="31" t="s">
        <v>81</v>
      </c>
      <c r="M120" s="30" t="b">
        <f>IFERROR(OR(NOT(D120), 'Upload Data'!E107 &lt;&gt; ""), FALSE)</f>
        <v>1</v>
      </c>
      <c r="N120" s="30" t="b">
        <f>IFERROR(OR(AND(NOT(D120), 'Upload Data'!F107 = ""), IFERROR(MATCH('Upload Data'!F107, listTradingRelationship, 0), FALSE)), FALSE)</f>
        <v>1</v>
      </c>
      <c r="O120" s="30"/>
      <c r="P120" s="30"/>
      <c r="Q120" s="30"/>
      <c r="R120" s="30" t="str">
        <f>IFERROR(IF('Upload Data'!$A107 &lt;&gt; "", 'Upload Data'!$A107, 'Upload Data'!$B107) &amp; "-" &amp; 'Upload Data'!$C107, "-")</f>
        <v>-</v>
      </c>
      <c r="S120" s="30">
        <f t="shared" si="16"/>
        <v>0</v>
      </c>
      <c r="T120" s="30"/>
      <c r="U120" s="30" t="b">
        <f>IFERROR(OR('Upload Data'!$A107 = "", IFERROR(AND(LEN('Upload Data'!$A107 ) = 11, LEFT('Upload Data'!$A107, 4) = "FSC-", MID('Upload Data'!$A107, 5, 1) &gt;= "A", MID('Upload Data'!$A107, 5, 1) &lt;= "Z", V120 &gt; 0, INT(V120) = V120), FALSE)), FALSE)</f>
        <v>1</v>
      </c>
      <c r="V120" s="30">
        <f>IFERROR(VALUE(RIGHT('Upload Data'!$A107, 6)), -1)</f>
        <v>-1</v>
      </c>
      <c r="W120" s="30"/>
      <c r="X120" s="30" t="b">
        <f>IFERROR(OR('Upload Data'!$B107 = "", IFERROR(AND(LEN(AA120) &gt;= 2, MATCH(AB120, listCertificateTypes, 0), AC120 &gt; -1, INT(AC120) = AC120), FALSE)), FALSE)</f>
        <v>1</v>
      </c>
      <c r="Y120" s="30">
        <f>IFERROR(FIND("-", 'Upload Data'!$B107, 1), 1000)</f>
        <v>1000</v>
      </c>
      <c r="Z120" s="30">
        <f>IFERROR(FIND("-", 'Upload Data'!$B107, Y120 + 1), 1000)</f>
        <v>1000</v>
      </c>
      <c r="AA120" s="30" t="str">
        <f>IFERROR(LEFT('Upload Data'!$B107, Y120 - 1), "")</f>
        <v/>
      </c>
      <c r="AB120" s="30" t="str">
        <f>IFERROR(MID('Upload Data'!$B107, Y120 + 1, Z120 - Y120 - 1), "")</f>
        <v/>
      </c>
      <c r="AC120" s="30">
        <f>IFERROR(VALUE(RIGHT('Upload Data'!$B107, 6)), -1)</f>
        <v>-1</v>
      </c>
    </row>
    <row r="121" spans="1:29">
      <c r="A121" s="29">
        <f t="shared" si="12"/>
        <v>108</v>
      </c>
      <c r="B121" s="28" t="b">
        <f>NOT(IFERROR('Upload Data'!A108 = "ERROR", TRUE))</f>
        <v>1</v>
      </c>
      <c r="C121" s="28">
        <f t="shared" si="13"/>
        <v>108</v>
      </c>
      <c r="D121" s="30" t="b">
        <f>IF(B121, ('Upload Data'!A108 &amp; 'Upload Data'!B108 &amp; 'Upload Data'!D108 &amp; 'Upload Data'!E108 &amp; 'Upload Data'!F108) &lt;&gt; "", FALSE)</f>
        <v>0</v>
      </c>
      <c r="E121" s="28" t="str">
        <f t="shared" si="17"/>
        <v/>
      </c>
      <c r="F121" s="28" t="str">
        <f t="shared" si="18"/>
        <v/>
      </c>
      <c r="G121" s="30" t="b">
        <f t="shared" si="11"/>
        <v>1</v>
      </c>
      <c r="H121" s="30" t="b">
        <f>IFERROR(AND(OR(NOT(D121), 'Upload Data'!$A108 &lt;&gt; "", 'Upload Data'!$B108 &lt;&gt; ""), I121, J121, S121 &lt;= 1), FALSE)</f>
        <v>1</v>
      </c>
      <c r="I121" s="30" t="b">
        <f t="shared" si="14"/>
        <v>1</v>
      </c>
      <c r="J121" s="30" t="b">
        <f t="shared" si="15"/>
        <v>1</v>
      </c>
      <c r="K121" s="31" t="s">
        <v>81</v>
      </c>
      <c r="L121" s="31" t="s">
        <v>81</v>
      </c>
      <c r="M121" s="30" t="b">
        <f>IFERROR(OR(NOT(D121), 'Upload Data'!E108 &lt;&gt; ""), FALSE)</f>
        <v>1</v>
      </c>
      <c r="N121" s="30" t="b">
        <f>IFERROR(OR(AND(NOT(D121), 'Upload Data'!F108 = ""), IFERROR(MATCH('Upload Data'!F108, listTradingRelationship, 0), FALSE)), FALSE)</f>
        <v>1</v>
      </c>
      <c r="O121" s="30"/>
      <c r="P121" s="30"/>
      <c r="Q121" s="30"/>
      <c r="R121" s="30" t="str">
        <f>IFERROR(IF('Upload Data'!$A108 &lt;&gt; "", 'Upload Data'!$A108, 'Upload Data'!$B108) &amp; "-" &amp; 'Upload Data'!$C108, "-")</f>
        <v>-</v>
      </c>
      <c r="S121" s="30">
        <f t="shared" si="16"/>
        <v>0</v>
      </c>
      <c r="T121" s="30"/>
      <c r="U121" s="30" t="b">
        <f>IFERROR(OR('Upload Data'!$A108 = "", IFERROR(AND(LEN('Upload Data'!$A108 ) = 11, LEFT('Upload Data'!$A108, 4) = "FSC-", MID('Upload Data'!$A108, 5, 1) &gt;= "A", MID('Upload Data'!$A108, 5, 1) &lt;= "Z", V121 &gt; 0, INT(V121) = V121), FALSE)), FALSE)</f>
        <v>1</v>
      </c>
      <c r="V121" s="30">
        <f>IFERROR(VALUE(RIGHT('Upload Data'!$A108, 6)), -1)</f>
        <v>-1</v>
      </c>
      <c r="W121" s="30"/>
      <c r="X121" s="30" t="b">
        <f>IFERROR(OR('Upload Data'!$B108 = "", IFERROR(AND(LEN(AA121) &gt;= 2, MATCH(AB121, listCertificateTypes, 0), AC121 &gt; -1, INT(AC121) = AC121), FALSE)), FALSE)</f>
        <v>1</v>
      </c>
      <c r="Y121" s="30">
        <f>IFERROR(FIND("-", 'Upload Data'!$B108, 1), 1000)</f>
        <v>1000</v>
      </c>
      <c r="Z121" s="30">
        <f>IFERROR(FIND("-", 'Upload Data'!$B108, Y121 + 1), 1000)</f>
        <v>1000</v>
      </c>
      <c r="AA121" s="30" t="str">
        <f>IFERROR(LEFT('Upload Data'!$B108, Y121 - 1), "")</f>
        <v/>
      </c>
      <c r="AB121" s="30" t="str">
        <f>IFERROR(MID('Upload Data'!$B108, Y121 + 1, Z121 - Y121 - 1), "")</f>
        <v/>
      </c>
      <c r="AC121" s="30">
        <f>IFERROR(VALUE(RIGHT('Upload Data'!$B108, 6)), -1)</f>
        <v>-1</v>
      </c>
    </row>
    <row r="122" spans="1:29">
      <c r="A122" s="29">
        <f t="shared" si="12"/>
        <v>109</v>
      </c>
      <c r="B122" s="28" t="b">
        <f>NOT(IFERROR('Upload Data'!A109 = "ERROR", TRUE))</f>
        <v>1</v>
      </c>
      <c r="C122" s="28">
        <f t="shared" si="13"/>
        <v>109</v>
      </c>
      <c r="D122" s="30" t="b">
        <f>IF(B122, ('Upload Data'!A109 &amp; 'Upload Data'!B109 &amp; 'Upload Data'!D109 &amp; 'Upload Data'!E109 &amp; 'Upload Data'!F109) &lt;&gt; "", FALSE)</f>
        <v>0</v>
      </c>
      <c r="E122" s="28" t="str">
        <f t="shared" si="17"/>
        <v/>
      </c>
      <c r="F122" s="28" t="str">
        <f t="shared" si="18"/>
        <v/>
      </c>
      <c r="G122" s="30" t="b">
        <f t="shared" si="11"/>
        <v>1</v>
      </c>
      <c r="H122" s="30" t="b">
        <f>IFERROR(AND(OR(NOT(D122), 'Upload Data'!$A109 &lt;&gt; "", 'Upload Data'!$B109 &lt;&gt; ""), I122, J122, S122 &lt;= 1), FALSE)</f>
        <v>1</v>
      </c>
      <c r="I122" s="30" t="b">
        <f t="shared" si="14"/>
        <v>1</v>
      </c>
      <c r="J122" s="30" t="b">
        <f t="shared" si="15"/>
        <v>1</v>
      </c>
      <c r="K122" s="31" t="s">
        <v>81</v>
      </c>
      <c r="L122" s="31" t="s">
        <v>81</v>
      </c>
      <c r="M122" s="30" t="b">
        <f>IFERROR(OR(NOT(D122), 'Upload Data'!E109 &lt;&gt; ""), FALSE)</f>
        <v>1</v>
      </c>
      <c r="N122" s="30" t="b">
        <f>IFERROR(OR(AND(NOT(D122), 'Upload Data'!F109 = ""), IFERROR(MATCH('Upload Data'!F109, listTradingRelationship, 0), FALSE)), FALSE)</f>
        <v>1</v>
      </c>
      <c r="O122" s="30"/>
      <c r="P122" s="30"/>
      <c r="Q122" s="30"/>
      <c r="R122" s="30" t="str">
        <f>IFERROR(IF('Upload Data'!$A109 &lt;&gt; "", 'Upload Data'!$A109, 'Upload Data'!$B109) &amp; "-" &amp; 'Upload Data'!$C109, "-")</f>
        <v>-</v>
      </c>
      <c r="S122" s="30">
        <f t="shared" si="16"/>
        <v>0</v>
      </c>
      <c r="T122" s="30"/>
      <c r="U122" s="30" t="b">
        <f>IFERROR(OR('Upload Data'!$A109 = "", IFERROR(AND(LEN('Upload Data'!$A109 ) = 11, LEFT('Upload Data'!$A109, 4) = "FSC-", MID('Upload Data'!$A109, 5, 1) &gt;= "A", MID('Upload Data'!$A109, 5, 1) &lt;= "Z", V122 &gt; 0, INT(V122) = V122), FALSE)), FALSE)</f>
        <v>1</v>
      </c>
      <c r="V122" s="30">
        <f>IFERROR(VALUE(RIGHT('Upload Data'!$A109, 6)), -1)</f>
        <v>-1</v>
      </c>
      <c r="W122" s="30"/>
      <c r="X122" s="30" t="b">
        <f>IFERROR(OR('Upload Data'!$B109 = "", IFERROR(AND(LEN(AA122) &gt;= 2, MATCH(AB122, listCertificateTypes, 0), AC122 &gt; -1, INT(AC122) = AC122), FALSE)), FALSE)</f>
        <v>1</v>
      </c>
      <c r="Y122" s="30">
        <f>IFERROR(FIND("-", 'Upload Data'!$B109, 1), 1000)</f>
        <v>1000</v>
      </c>
      <c r="Z122" s="30">
        <f>IFERROR(FIND("-", 'Upload Data'!$B109, Y122 + 1), 1000)</f>
        <v>1000</v>
      </c>
      <c r="AA122" s="30" t="str">
        <f>IFERROR(LEFT('Upload Data'!$B109, Y122 - 1), "")</f>
        <v/>
      </c>
      <c r="AB122" s="30" t="str">
        <f>IFERROR(MID('Upload Data'!$B109, Y122 + 1, Z122 - Y122 - 1), "")</f>
        <v/>
      </c>
      <c r="AC122" s="30">
        <f>IFERROR(VALUE(RIGHT('Upload Data'!$B109, 6)), -1)</f>
        <v>-1</v>
      </c>
    </row>
    <row r="123" spans="1:29">
      <c r="A123" s="29">
        <f t="shared" si="12"/>
        <v>110</v>
      </c>
      <c r="B123" s="28" t="b">
        <f>NOT(IFERROR('Upload Data'!A110 = "ERROR", TRUE))</f>
        <v>1</v>
      </c>
      <c r="C123" s="28">
        <f t="shared" si="13"/>
        <v>110</v>
      </c>
      <c r="D123" s="30" t="b">
        <f>IF(B123, ('Upload Data'!A110 &amp; 'Upload Data'!B110 &amp; 'Upload Data'!D110 &amp; 'Upload Data'!E110 &amp; 'Upload Data'!F110) &lt;&gt; "", FALSE)</f>
        <v>0</v>
      </c>
      <c r="E123" s="28" t="str">
        <f t="shared" si="17"/>
        <v/>
      </c>
      <c r="F123" s="28" t="str">
        <f t="shared" si="18"/>
        <v/>
      </c>
      <c r="G123" s="30" t="b">
        <f t="shared" si="11"/>
        <v>1</v>
      </c>
      <c r="H123" s="30" t="b">
        <f>IFERROR(AND(OR(NOT(D123), 'Upload Data'!$A110 &lt;&gt; "", 'Upload Data'!$B110 &lt;&gt; ""), I123, J123, S123 &lt;= 1), FALSE)</f>
        <v>1</v>
      </c>
      <c r="I123" s="30" t="b">
        <f t="shared" si="14"/>
        <v>1</v>
      </c>
      <c r="J123" s="30" t="b">
        <f t="shared" si="15"/>
        <v>1</v>
      </c>
      <c r="K123" s="31" t="s">
        <v>81</v>
      </c>
      <c r="L123" s="31" t="s">
        <v>81</v>
      </c>
      <c r="M123" s="30" t="b">
        <f>IFERROR(OR(NOT(D123), 'Upload Data'!E110 &lt;&gt; ""), FALSE)</f>
        <v>1</v>
      </c>
      <c r="N123" s="30" t="b">
        <f>IFERROR(OR(AND(NOT(D123), 'Upload Data'!F110 = ""), IFERROR(MATCH('Upload Data'!F110, listTradingRelationship, 0), FALSE)), FALSE)</f>
        <v>1</v>
      </c>
      <c r="O123" s="30"/>
      <c r="P123" s="30"/>
      <c r="Q123" s="30"/>
      <c r="R123" s="30" t="str">
        <f>IFERROR(IF('Upload Data'!$A110 &lt;&gt; "", 'Upload Data'!$A110, 'Upload Data'!$B110) &amp; "-" &amp; 'Upload Data'!$C110, "-")</f>
        <v>-</v>
      </c>
      <c r="S123" s="30">
        <f t="shared" si="16"/>
        <v>0</v>
      </c>
      <c r="T123" s="30"/>
      <c r="U123" s="30" t="b">
        <f>IFERROR(OR('Upload Data'!$A110 = "", IFERROR(AND(LEN('Upload Data'!$A110 ) = 11, LEFT('Upload Data'!$A110, 4) = "FSC-", MID('Upload Data'!$A110, 5, 1) &gt;= "A", MID('Upload Data'!$A110, 5, 1) &lt;= "Z", V123 &gt; 0, INT(V123) = V123), FALSE)), FALSE)</f>
        <v>1</v>
      </c>
      <c r="V123" s="30">
        <f>IFERROR(VALUE(RIGHT('Upload Data'!$A110, 6)), -1)</f>
        <v>-1</v>
      </c>
      <c r="W123" s="30"/>
      <c r="X123" s="30" t="b">
        <f>IFERROR(OR('Upload Data'!$B110 = "", IFERROR(AND(LEN(AA123) &gt;= 2, MATCH(AB123, listCertificateTypes, 0), AC123 &gt; -1, INT(AC123) = AC123), FALSE)), FALSE)</f>
        <v>1</v>
      </c>
      <c r="Y123" s="30">
        <f>IFERROR(FIND("-", 'Upload Data'!$B110, 1), 1000)</f>
        <v>1000</v>
      </c>
      <c r="Z123" s="30">
        <f>IFERROR(FIND("-", 'Upload Data'!$B110, Y123 + 1), 1000)</f>
        <v>1000</v>
      </c>
      <c r="AA123" s="30" t="str">
        <f>IFERROR(LEFT('Upload Data'!$B110, Y123 - 1), "")</f>
        <v/>
      </c>
      <c r="AB123" s="30" t="str">
        <f>IFERROR(MID('Upload Data'!$B110, Y123 + 1, Z123 - Y123 - 1), "")</f>
        <v/>
      </c>
      <c r="AC123" s="30">
        <f>IFERROR(VALUE(RIGHT('Upload Data'!$B110, 6)), -1)</f>
        <v>-1</v>
      </c>
    </row>
    <row r="124" spans="1:29">
      <c r="A124" s="29">
        <f t="shared" si="12"/>
        <v>111</v>
      </c>
      <c r="B124" s="28" t="b">
        <f>NOT(IFERROR('Upload Data'!A111 = "ERROR", TRUE))</f>
        <v>1</v>
      </c>
      <c r="C124" s="28">
        <f t="shared" si="13"/>
        <v>111</v>
      </c>
      <c r="D124" s="30" t="b">
        <f>IF(B124, ('Upload Data'!A111 &amp; 'Upload Data'!B111 &amp; 'Upload Data'!D111 &amp; 'Upload Data'!E111 &amp; 'Upload Data'!F111) &lt;&gt; "", FALSE)</f>
        <v>0</v>
      </c>
      <c r="E124" s="28" t="str">
        <f t="shared" si="17"/>
        <v/>
      </c>
      <c r="F124" s="28" t="str">
        <f t="shared" si="18"/>
        <v/>
      </c>
      <c r="G124" s="30" t="b">
        <f t="shared" si="11"/>
        <v>1</v>
      </c>
      <c r="H124" s="30" t="b">
        <f>IFERROR(AND(OR(NOT(D124), 'Upload Data'!$A111 &lt;&gt; "", 'Upload Data'!$B111 &lt;&gt; ""), I124, J124, S124 &lt;= 1), FALSE)</f>
        <v>1</v>
      </c>
      <c r="I124" s="30" t="b">
        <f t="shared" si="14"/>
        <v>1</v>
      </c>
      <c r="J124" s="30" t="b">
        <f t="shared" si="15"/>
        <v>1</v>
      </c>
      <c r="K124" s="31" t="s">
        <v>81</v>
      </c>
      <c r="L124" s="31" t="s">
        <v>81</v>
      </c>
      <c r="M124" s="30" t="b">
        <f>IFERROR(OR(NOT(D124), 'Upload Data'!E111 &lt;&gt; ""), FALSE)</f>
        <v>1</v>
      </c>
      <c r="N124" s="30" t="b">
        <f>IFERROR(OR(AND(NOT(D124), 'Upload Data'!F111 = ""), IFERROR(MATCH('Upload Data'!F111, listTradingRelationship, 0), FALSE)), FALSE)</f>
        <v>1</v>
      </c>
      <c r="O124" s="30"/>
      <c r="P124" s="30"/>
      <c r="Q124" s="30"/>
      <c r="R124" s="30" t="str">
        <f>IFERROR(IF('Upload Data'!$A111 &lt;&gt; "", 'Upload Data'!$A111, 'Upload Data'!$B111) &amp; "-" &amp; 'Upload Data'!$C111, "-")</f>
        <v>-</v>
      </c>
      <c r="S124" s="30">
        <f t="shared" si="16"/>
        <v>0</v>
      </c>
      <c r="T124" s="30"/>
      <c r="U124" s="30" t="b">
        <f>IFERROR(OR('Upload Data'!$A111 = "", IFERROR(AND(LEN('Upload Data'!$A111 ) = 11, LEFT('Upload Data'!$A111, 4) = "FSC-", MID('Upload Data'!$A111, 5, 1) &gt;= "A", MID('Upload Data'!$A111, 5, 1) &lt;= "Z", V124 &gt; 0, INT(V124) = V124), FALSE)), FALSE)</f>
        <v>1</v>
      </c>
      <c r="V124" s="30">
        <f>IFERROR(VALUE(RIGHT('Upload Data'!$A111, 6)), -1)</f>
        <v>-1</v>
      </c>
      <c r="W124" s="30"/>
      <c r="X124" s="30" t="b">
        <f>IFERROR(OR('Upload Data'!$B111 = "", IFERROR(AND(LEN(AA124) &gt;= 2, MATCH(AB124, listCertificateTypes, 0), AC124 &gt; -1, INT(AC124) = AC124), FALSE)), FALSE)</f>
        <v>1</v>
      </c>
      <c r="Y124" s="30">
        <f>IFERROR(FIND("-", 'Upload Data'!$B111, 1), 1000)</f>
        <v>1000</v>
      </c>
      <c r="Z124" s="30">
        <f>IFERROR(FIND("-", 'Upload Data'!$B111, Y124 + 1), 1000)</f>
        <v>1000</v>
      </c>
      <c r="AA124" s="30" t="str">
        <f>IFERROR(LEFT('Upload Data'!$B111, Y124 - 1), "")</f>
        <v/>
      </c>
      <c r="AB124" s="30" t="str">
        <f>IFERROR(MID('Upload Data'!$B111, Y124 + 1, Z124 - Y124 - 1), "")</f>
        <v/>
      </c>
      <c r="AC124" s="30">
        <f>IFERROR(VALUE(RIGHT('Upload Data'!$B111, 6)), -1)</f>
        <v>-1</v>
      </c>
    </row>
    <row r="125" spans="1:29">
      <c r="A125" s="29">
        <f t="shared" si="12"/>
        <v>112</v>
      </c>
      <c r="B125" s="28" t="b">
        <f>NOT(IFERROR('Upload Data'!A112 = "ERROR", TRUE))</f>
        <v>1</v>
      </c>
      <c r="C125" s="28">
        <f t="shared" si="13"/>
        <v>112</v>
      </c>
      <c r="D125" s="30" t="b">
        <f>IF(B125, ('Upload Data'!A112 &amp; 'Upload Data'!B112 &amp; 'Upload Data'!D112 &amp; 'Upload Data'!E112 &amp; 'Upload Data'!F112) &lt;&gt; "", FALSE)</f>
        <v>0</v>
      </c>
      <c r="E125" s="28" t="str">
        <f t="shared" si="17"/>
        <v/>
      </c>
      <c r="F125" s="28" t="str">
        <f t="shared" si="18"/>
        <v/>
      </c>
      <c r="G125" s="30" t="b">
        <f t="shared" si="11"/>
        <v>1</v>
      </c>
      <c r="H125" s="30" t="b">
        <f>IFERROR(AND(OR(NOT(D125), 'Upload Data'!$A112 &lt;&gt; "", 'Upload Data'!$B112 &lt;&gt; ""), I125, J125, S125 &lt;= 1), FALSE)</f>
        <v>1</v>
      </c>
      <c r="I125" s="30" t="b">
        <f t="shared" si="14"/>
        <v>1</v>
      </c>
      <c r="J125" s="30" t="b">
        <f t="shared" si="15"/>
        <v>1</v>
      </c>
      <c r="K125" s="31" t="s">
        <v>81</v>
      </c>
      <c r="L125" s="31" t="s">
        <v>81</v>
      </c>
      <c r="M125" s="30" t="b">
        <f>IFERROR(OR(NOT(D125), 'Upload Data'!E112 &lt;&gt; ""), FALSE)</f>
        <v>1</v>
      </c>
      <c r="N125" s="30" t="b">
        <f>IFERROR(OR(AND(NOT(D125), 'Upload Data'!F112 = ""), IFERROR(MATCH('Upload Data'!F112, listTradingRelationship, 0), FALSE)), FALSE)</f>
        <v>1</v>
      </c>
      <c r="O125" s="30"/>
      <c r="P125" s="30"/>
      <c r="Q125" s="30"/>
      <c r="R125" s="30" t="str">
        <f>IFERROR(IF('Upload Data'!$A112 &lt;&gt; "", 'Upload Data'!$A112, 'Upload Data'!$B112) &amp; "-" &amp; 'Upload Data'!$C112, "-")</f>
        <v>-</v>
      </c>
      <c r="S125" s="30">
        <f t="shared" si="16"/>
        <v>0</v>
      </c>
      <c r="T125" s="30"/>
      <c r="U125" s="30" t="b">
        <f>IFERROR(OR('Upload Data'!$A112 = "", IFERROR(AND(LEN('Upload Data'!$A112 ) = 11, LEFT('Upload Data'!$A112, 4) = "FSC-", MID('Upload Data'!$A112, 5, 1) &gt;= "A", MID('Upload Data'!$A112, 5, 1) &lt;= "Z", V125 &gt; 0, INT(V125) = V125), FALSE)), FALSE)</f>
        <v>1</v>
      </c>
      <c r="V125" s="30">
        <f>IFERROR(VALUE(RIGHT('Upload Data'!$A112, 6)), -1)</f>
        <v>-1</v>
      </c>
      <c r="W125" s="30"/>
      <c r="X125" s="30" t="b">
        <f>IFERROR(OR('Upload Data'!$B112 = "", IFERROR(AND(LEN(AA125) &gt;= 2, MATCH(AB125, listCertificateTypes, 0), AC125 &gt; -1, INT(AC125) = AC125), FALSE)), FALSE)</f>
        <v>1</v>
      </c>
      <c r="Y125" s="30">
        <f>IFERROR(FIND("-", 'Upload Data'!$B112, 1), 1000)</f>
        <v>1000</v>
      </c>
      <c r="Z125" s="30">
        <f>IFERROR(FIND("-", 'Upload Data'!$B112, Y125 + 1), 1000)</f>
        <v>1000</v>
      </c>
      <c r="AA125" s="30" t="str">
        <f>IFERROR(LEFT('Upload Data'!$B112, Y125 - 1), "")</f>
        <v/>
      </c>
      <c r="AB125" s="30" t="str">
        <f>IFERROR(MID('Upload Data'!$B112, Y125 + 1, Z125 - Y125 - 1), "")</f>
        <v/>
      </c>
      <c r="AC125" s="30">
        <f>IFERROR(VALUE(RIGHT('Upload Data'!$B112, 6)), -1)</f>
        <v>-1</v>
      </c>
    </row>
    <row r="126" spans="1:29">
      <c r="A126" s="29">
        <f t="shared" si="12"/>
        <v>113</v>
      </c>
      <c r="B126" s="28" t="b">
        <f>NOT(IFERROR('Upload Data'!A113 = "ERROR", TRUE))</f>
        <v>1</v>
      </c>
      <c r="C126" s="28">
        <f t="shared" si="13"/>
        <v>113</v>
      </c>
      <c r="D126" s="30" t="b">
        <f>IF(B126, ('Upload Data'!A113 &amp; 'Upload Data'!B113 &amp; 'Upload Data'!D113 &amp; 'Upload Data'!E113 &amp; 'Upload Data'!F113) &lt;&gt; "", FALSE)</f>
        <v>0</v>
      </c>
      <c r="E126" s="28" t="str">
        <f t="shared" si="17"/>
        <v/>
      </c>
      <c r="F126" s="28" t="str">
        <f t="shared" si="18"/>
        <v/>
      </c>
      <c r="G126" s="30" t="b">
        <f t="shared" si="11"/>
        <v>1</v>
      </c>
      <c r="H126" s="30" t="b">
        <f>IFERROR(AND(OR(NOT(D126), 'Upload Data'!$A113 &lt;&gt; "", 'Upload Data'!$B113 &lt;&gt; ""), I126, J126, S126 &lt;= 1), FALSE)</f>
        <v>1</v>
      </c>
      <c r="I126" s="30" t="b">
        <f t="shared" si="14"/>
        <v>1</v>
      </c>
      <c r="J126" s="30" t="b">
        <f t="shared" si="15"/>
        <v>1</v>
      </c>
      <c r="K126" s="31" t="s">
        <v>81</v>
      </c>
      <c r="L126" s="31" t="s">
        <v>81</v>
      </c>
      <c r="M126" s="30" t="b">
        <f>IFERROR(OR(NOT(D126), 'Upload Data'!E113 &lt;&gt; ""), FALSE)</f>
        <v>1</v>
      </c>
      <c r="N126" s="30" t="b">
        <f>IFERROR(OR(AND(NOT(D126), 'Upload Data'!F113 = ""), IFERROR(MATCH('Upload Data'!F113, listTradingRelationship, 0), FALSE)), FALSE)</f>
        <v>1</v>
      </c>
      <c r="O126" s="30"/>
      <c r="P126" s="30"/>
      <c r="Q126" s="30"/>
      <c r="R126" s="30" t="str">
        <f>IFERROR(IF('Upload Data'!$A113 &lt;&gt; "", 'Upload Data'!$A113, 'Upload Data'!$B113) &amp; "-" &amp; 'Upload Data'!$C113, "-")</f>
        <v>-</v>
      </c>
      <c r="S126" s="30">
        <f t="shared" si="16"/>
        <v>0</v>
      </c>
      <c r="T126" s="30"/>
      <c r="U126" s="30" t="b">
        <f>IFERROR(OR('Upload Data'!$A113 = "", IFERROR(AND(LEN('Upload Data'!$A113 ) = 11, LEFT('Upload Data'!$A113, 4) = "FSC-", MID('Upload Data'!$A113, 5, 1) &gt;= "A", MID('Upload Data'!$A113, 5, 1) &lt;= "Z", V126 &gt; 0, INT(V126) = V126), FALSE)), FALSE)</f>
        <v>1</v>
      </c>
      <c r="V126" s="30">
        <f>IFERROR(VALUE(RIGHT('Upload Data'!$A113, 6)), -1)</f>
        <v>-1</v>
      </c>
      <c r="W126" s="30"/>
      <c r="X126" s="30" t="b">
        <f>IFERROR(OR('Upload Data'!$B113 = "", IFERROR(AND(LEN(AA126) &gt;= 2, MATCH(AB126, listCertificateTypes, 0), AC126 &gt; -1, INT(AC126) = AC126), FALSE)), FALSE)</f>
        <v>1</v>
      </c>
      <c r="Y126" s="30">
        <f>IFERROR(FIND("-", 'Upload Data'!$B113, 1), 1000)</f>
        <v>1000</v>
      </c>
      <c r="Z126" s="30">
        <f>IFERROR(FIND("-", 'Upload Data'!$B113, Y126 + 1), 1000)</f>
        <v>1000</v>
      </c>
      <c r="AA126" s="30" t="str">
        <f>IFERROR(LEFT('Upload Data'!$B113, Y126 - 1), "")</f>
        <v/>
      </c>
      <c r="AB126" s="30" t="str">
        <f>IFERROR(MID('Upload Data'!$B113, Y126 + 1, Z126 - Y126 - 1), "")</f>
        <v/>
      </c>
      <c r="AC126" s="30">
        <f>IFERROR(VALUE(RIGHT('Upload Data'!$B113, 6)), -1)</f>
        <v>-1</v>
      </c>
    </row>
    <row r="127" spans="1:29">
      <c r="A127" s="29">
        <f t="shared" si="12"/>
        <v>114</v>
      </c>
      <c r="B127" s="28" t="b">
        <f>NOT(IFERROR('Upload Data'!A114 = "ERROR", TRUE))</f>
        <v>1</v>
      </c>
      <c r="C127" s="28">
        <f t="shared" si="13"/>
        <v>114</v>
      </c>
      <c r="D127" s="30" t="b">
        <f>IF(B127, ('Upload Data'!A114 &amp; 'Upload Data'!B114 &amp; 'Upload Data'!D114 &amp; 'Upload Data'!E114 &amp; 'Upload Data'!F114) &lt;&gt; "", FALSE)</f>
        <v>0</v>
      </c>
      <c r="E127" s="28" t="str">
        <f t="shared" si="17"/>
        <v/>
      </c>
      <c r="F127" s="28" t="str">
        <f t="shared" si="18"/>
        <v/>
      </c>
      <c r="G127" s="30" t="b">
        <f t="shared" si="11"/>
        <v>1</v>
      </c>
      <c r="H127" s="30" t="b">
        <f>IFERROR(AND(OR(NOT(D127), 'Upload Data'!$A114 &lt;&gt; "", 'Upload Data'!$B114 &lt;&gt; ""), I127, J127, S127 &lt;= 1), FALSE)</f>
        <v>1</v>
      </c>
      <c r="I127" s="30" t="b">
        <f t="shared" si="14"/>
        <v>1</v>
      </c>
      <c r="J127" s="30" t="b">
        <f t="shared" si="15"/>
        <v>1</v>
      </c>
      <c r="K127" s="31" t="s">
        <v>81</v>
      </c>
      <c r="L127" s="31" t="s">
        <v>81</v>
      </c>
      <c r="M127" s="30" t="b">
        <f>IFERROR(OR(NOT(D127), 'Upload Data'!E114 &lt;&gt; ""), FALSE)</f>
        <v>1</v>
      </c>
      <c r="N127" s="30" t="b">
        <f>IFERROR(OR(AND(NOT(D127), 'Upload Data'!F114 = ""), IFERROR(MATCH('Upload Data'!F114, listTradingRelationship, 0), FALSE)), FALSE)</f>
        <v>1</v>
      </c>
      <c r="O127" s="30"/>
      <c r="P127" s="30"/>
      <c r="Q127" s="30"/>
      <c r="R127" s="30" t="str">
        <f>IFERROR(IF('Upload Data'!$A114 &lt;&gt; "", 'Upload Data'!$A114, 'Upload Data'!$B114) &amp; "-" &amp; 'Upload Data'!$C114, "-")</f>
        <v>-</v>
      </c>
      <c r="S127" s="30">
        <f t="shared" si="16"/>
        <v>0</v>
      </c>
      <c r="T127" s="30"/>
      <c r="U127" s="30" t="b">
        <f>IFERROR(OR('Upload Data'!$A114 = "", IFERROR(AND(LEN('Upload Data'!$A114 ) = 11, LEFT('Upload Data'!$A114, 4) = "FSC-", MID('Upload Data'!$A114, 5, 1) &gt;= "A", MID('Upload Data'!$A114, 5, 1) &lt;= "Z", V127 &gt; 0, INT(V127) = V127), FALSE)), FALSE)</f>
        <v>1</v>
      </c>
      <c r="V127" s="30">
        <f>IFERROR(VALUE(RIGHT('Upload Data'!$A114, 6)), -1)</f>
        <v>-1</v>
      </c>
      <c r="W127" s="30"/>
      <c r="X127" s="30" t="b">
        <f>IFERROR(OR('Upload Data'!$B114 = "", IFERROR(AND(LEN(AA127) &gt;= 2, MATCH(AB127, listCertificateTypes, 0), AC127 &gt; -1, INT(AC127) = AC127), FALSE)), FALSE)</f>
        <v>1</v>
      </c>
      <c r="Y127" s="30">
        <f>IFERROR(FIND("-", 'Upload Data'!$B114, 1), 1000)</f>
        <v>1000</v>
      </c>
      <c r="Z127" s="30">
        <f>IFERROR(FIND("-", 'Upload Data'!$B114, Y127 + 1), 1000)</f>
        <v>1000</v>
      </c>
      <c r="AA127" s="30" t="str">
        <f>IFERROR(LEFT('Upload Data'!$B114, Y127 - 1), "")</f>
        <v/>
      </c>
      <c r="AB127" s="30" t="str">
        <f>IFERROR(MID('Upload Data'!$B114, Y127 + 1, Z127 - Y127 - 1), "")</f>
        <v/>
      </c>
      <c r="AC127" s="30">
        <f>IFERROR(VALUE(RIGHT('Upload Data'!$B114, 6)), -1)</f>
        <v>-1</v>
      </c>
    </row>
    <row r="128" spans="1:29">
      <c r="A128" s="29">
        <f t="shared" si="12"/>
        <v>115</v>
      </c>
      <c r="B128" s="28" t="b">
        <f>NOT(IFERROR('Upload Data'!A115 = "ERROR", TRUE))</f>
        <v>1</v>
      </c>
      <c r="C128" s="28">
        <f t="shared" si="13"/>
        <v>115</v>
      </c>
      <c r="D128" s="30" t="b">
        <f>IF(B128, ('Upload Data'!A115 &amp; 'Upload Data'!B115 &amp; 'Upload Data'!D115 &amp; 'Upload Data'!E115 &amp; 'Upload Data'!F115) &lt;&gt; "", FALSE)</f>
        <v>0</v>
      </c>
      <c r="E128" s="28" t="str">
        <f t="shared" si="17"/>
        <v/>
      </c>
      <c r="F128" s="28" t="str">
        <f t="shared" si="18"/>
        <v/>
      </c>
      <c r="G128" s="30" t="b">
        <f t="shared" si="11"/>
        <v>1</v>
      </c>
      <c r="H128" s="30" t="b">
        <f>IFERROR(AND(OR(NOT(D128), 'Upload Data'!$A115 &lt;&gt; "", 'Upload Data'!$B115 &lt;&gt; ""), I128, J128, S128 &lt;= 1), FALSE)</f>
        <v>1</v>
      </c>
      <c r="I128" s="30" t="b">
        <f t="shared" si="14"/>
        <v>1</v>
      </c>
      <c r="J128" s="30" t="b">
        <f t="shared" si="15"/>
        <v>1</v>
      </c>
      <c r="K128" s="31" t="s">
        <v>81</v>
      </c>
      <c r="L128" s="31" t="s">
        <v>81</v>
      </c>
      <c r="M128" s="30" t="b">
        <f>IFERROR(OR(NOT(D128), 'Upload Data'!E115 &lt;&gt; ""), FALSE)</f>
        <v>1</v>
      </c>
      <c r="N128" s="30" t="b">
        <f>IFERROR(OR(AND(NOT(D128), 'Upload Data'!F115 = ""), IFERROR(MATCH('Upload Data'!F115, listTradingRelationship, 0), FALSE)), FALSE)</f>
        <v>1</v>
      </c>
      <c r="O128" s="30"/>
      <c r="P128" s="30"/>
      <c r="Q128" s="30"/>
      <c r="R128" s="30" t="str">
        <f>IFERROR(IF('Upload Data'!$A115 &lt;&gt; "", 'Upload Data'!$A115, 'Upload Data'!$B115) &amp; "-" &amp; 'Upload Data'!$C115, "-")</f>
        <v>-</v>
      </c>
      <c r="S128" s="30">
        <f t="shared" si="16"/>
        <v>0</v>
      </c>
      <c r="T128" s="30"/>
      <c r="U128" s="30" t="b">
        <f>IFERROR(OR('Upload Data'!$A115 = "", IFERROR(AND(LEN('Upload Data'!$A115 ) = 11, LEFT('Upload Data'!$A115, 4) = "FSC-", MID('Upload Data'!$A115, 5, 1) &gt;= "A", MID('Upload Data'!$A115, 5, 1) &lt;= "Z", V128 &gt; 0, INT(V128) = V128), FALSE)), FALSE)</f>
        <v>1</v>
      </c>
      <c r="V128" s="30">
        <f>IFERROR(VALUE(RIGHT('Upload Data'!$A115, 6)), -1)</f>
        <v>-1</v>
      </c>
      <c r="W128" s="30"/>
      <c r="X128" s="30" t="b">
        <f>IFERROR(OR('Upload Data'!$B115 = "", IFERROR(AND(LEN(AA128) &gt;= 2, MATCH(AB128, listCertificateTypes, 0), AC128 &gt; -1, INT(AC128) = AC128), FALSE)), FALSE)</f>
        <v>1</v>
      </c>
      <c r="Y128" s="30">
        <f>IFERROR(FIND("-", 'Upload Data'!$B115, 1), 1000)</f>
        <v>1000</v>
      </c>
      <c r="Z128" s="30">
        <f>IFERROR(FIND("-", 'Upload Data'!$B115, Y128 + 1), 1000)</f>
        <v>1000</v>
      </c>
      <c r="AA128" s="30" t="str">
        <f>IFERROR(LEFT('Upload Data'!$B115, Y128 - 1), "")</f>
        <v/>
      </c>
      <c r="AB128" s="30" t="str">
        <f>IFERROR(MID('Upload Data'!$B115, Y128 + 1, Z128 - Y128 - 1), "")</f>
        <v/>
      </c>
      <c r="AC128" s="30">
        <f>IFERROR(VALUE(RIGHT('Upload Data'!$B115, 6)), -1)</f>
        <v>-1</v>
      </c>
    </row>
    <row r="129" spans="1:29">
      <c r="A129" s="29">
        <f t="shared" si="12"/>
        <v>116</v>
      </c>
      <c r="B129" s="28" t="b">
        <f>NOT(IFERROR('Upload Data'!A116 = "ERROR", TRUE))</f>
        <v>1</v>
      </c>
      <c r="C129" s="28">
        <f t="shared" si="13"/>
        <v>116</v>
      </c>
      <c r="D129" s="30" t="b">
        <f>IF(B129, ('Upload Data'!A116 &amp; 'Upload Data'!B116 &amp; 'Upload Data'!D116 &amp; 'Upload Data'!E116 &amp; 'Upload Data'!F116) &lt;&gt; "", FALSE)</f>
        <v>0</v>
      </c>
      <c r="E129" s="28" t="str">
        <f t="shared" si="17"/>
        <v/>
      </c>
      <c r="F129" s="28" t="str">
        <f t="shared" si="18"/>
        <v/>
      </c>
      <c r="G129" s="30" t="b">
        <f t="shared" si="11"/>
        <v>1</v>
      </c>
      <c r="H129" s="30" t="b">
        <f>IFERROR(AND(OR(NOT(D129), 'Upload Data'!$A116 &lt;&gt; "", 'Upload Data'!$B116 &lt;&gt; ""), I129, J129, S129 &lt;= 1), FALSE)</f>
        <v>1</v>
      </c>
      <c r="I129" s="30" t="b">
        <f t="shared" si="14"/>
        <v>1</v>
      </c>
      <c r="J129" s="30" t="b">
        <f t="shared" si="15"/>
        <v>1</v>
      </c>
      <c r="K129" s="31" t="s">
        <v>81</v>
      </c>
      <c r="L129" s="31" t="s">
        <v>81</v>
      </c>
      <c r="M129" s="30" t="b">
        <f>IFERROR(OR(NOT(D129), 'Upload Data'!E116 &lt;&gt; ""), FALSE)</f>
        <v>1</v>
      </c>
      <c r="N129" s="30" t="b">
        <f>IFERROR(OR(AND(NOT(D129), 'Upload Data'!F116 = ""), IFERROR(MATCH('Upload Data'!F116, listTradingRelationship, 0), FALSE)), FALSE)</f>
        <v>1</v>
      </c>
      <c r="O129" s="30"/>
      <c r="P129" s="30"/>
      <c r="Q129" s="30"/>
      <c r="R129" s="30" t="str">
        <f>IFERROR(IF('Upload Data'!$A116 &lt;&gt; "", 'Upload Data'!$A116, 'Upload Data'!$B116) &amp; "-" &amp; 'Upload Data'!$C116, "-")</f>
        <v>-</v>
      </c>
      <c r="S129" s="30">
        <f t="shared" si="16"/>
        <v>0</v>
      </c>
      <c r="T129" s="30"/>
      <c r="U129" s="30" t="b">
        <f>IFERROR(OR('Upload Data'!$A116 = "", IFERROR(AND(LEN('Upload Data'!$A116 ) = 11, LEFT('Upload Data'!$A116, 4) = "FSC-", MID('Upload Data'!$A116, 5, 1) &gt;= "A", MID('Upload Data'!$A116, 5, 1) &lt;= "Z", V129 &gt; 0, INT(V129) = V129), FALSE)), FALSE)</f>
        <v>1</v>
      </c>
      <c r="V129" s="30">
        <f>IFERROR(VALUE(RIGHT('Upload Data'!$A116, 6)), -1)</f>
        <v>-1</v>
      </c>
      <c r="W129" s="30"/>
      <c r="X129" s="30" t="b">
        <f>IFERROR(OR('Upload Data'!$B116 = "", IFERROR(AND(LEN(AA129) &gt;= 2, MATCH(AB129, listCertificateTypes, 0), AC129 &gt; -1, INT(AC129) = AC129), FALSE)), FALSE)</f>
        <v>1</v>
      </c>
      <c r="Y129" s="30">
        <f>IFERROR(FIND("-", 'Upload Data'!$B116, 1), 1000)</f>
        <v>1000</v>
      </c>
      <c r="Z129" s="30">
        <f>IFERROR(FIND("-", 'Upload Data'!$B116, Y129 + 1), 1000)</f>
        <v>1000</v>
      </c>
      <c r="AA129" s="30" t="str">
        <f>IFERROR(LEFT('Upload Data'!$B116, Y129 - 1), "")</f>
        <v/>
      </c>
      <c r="AB129" s="30" t="str">
        <f>IFERROR(MID('Upload Data'!$B116, Y129 + 1, Z129 - Y129 - 1), "")</f>
        <v/>
      </c>
      <c r="AC129" s="30">
        <f>IFERROR(VALUE(RIGHT('Upload Data'!$B116, 6)), -1)</f>
        <v>-1</v>
      </c>
    </row>
    <row r="130" spans="1:29">
      <c r="A130" s="29">
        <f t="shared" si="12"/>
        <v>117</v>
      </c>
      <c r="B130" s="28" t="b">
        <f>NOT(IFERROR('Upload Data'!A117 = "ERROR", TRUE))</f>
        <v>1</v>
      </c>
      <c r="C130" s="28">
        <f t="shared" si="13"/>
        <v>117</v>
      </c>
      <c r="D130" s="30" t="b">
        <f>IF(B130, ('Upload Data'!A117 &amp; 'Upload Data'!B117 &amp; 'Upload Data'!D117 &amp; 'Upload Data'!E117 &amp; 'Upload Data'!F117) &lt;&gt; "", FALSE)</f>
        <v>0</v>
      </c>
      <c r="E130" s="28" t="str">
        <f t="shared" si="17"/>
        <v/>
      </c>
      <c r="F130" s="28" t="str">
        <f t="shared" si="18"/>
        <v/>
      </c>
      <c r="G130" s="30" t="b">
        <f t="shared" si="11"/>
        <v>1</v>
      </c>
      <c r="H130" s="30" t="b">
        <f>IFERROR(AND(OR(NOT(D130), 'Upload Data'!$A117 &lt;&gt; "", 'Upload Data'!$B117 &lt;&gt; ""), I130, J130, S130 &lt;= 1), FALSE)</f>
        <v>1</v>
      </c>
      <c r="I130" s="30" t="b">
        <f t="shared" si="14"/>
        <v>1</v>
      </c>
      <c r="J130" s="30" t="b">
        <f t="shared" si="15"/>
        <v>1</v>
      </c>
      <c r="K130" s="31" t="s">
        <v>81</v>
      </c>
      <c r="L130" s="31" t="s">
        <v>81</v>
      </c>
      <c r="M130" s="30" t="b">
        <f>IFERROR(OR(NOT(D130), 'Upload Data'!E117 &lt;&gt; ""), FALSE)</f>
        <v>1</v>
      </c>
      <c r="N130" s="30" t="b">
        <f>IFERROR(OR(AND(NOT(D130), 'Upload Data'!F117 = ""), IFERROR(MATCH('Upload Data'!F117, listTradingRelationship, 0), FALSE)), FALSE)</f>
        <v>1</v>
      </c>
      <c r="O130" s="30"/>
      <c r="P130" s="30"/>
      <c r="Q130" s="30"/>
      <c r="R130" s="30" t="str">
        <f>IFERROR(IF('Upload Data'!$A117 &lt;&gt; "", 'Upload Data'!$A117, 'Upload Data'!$B117) &amp; "-" &amp; 'Upload Data'!$C117, "-")</f>
        <v>-</v>
      </c>
      <c r="S130" s="30">
        <f t="shared" si="16"/>
        <v>0</v>
      </c>
      <c r="T130" s="30"/>
      <c r="U130" s="30" t="b">
        <f>IFERROR(OR('Upload Data'!$A117 = "", IFERROR(AND(LEN('Upload Data'!$A117 ) = 11, LEFT('Upload Data'!$A117, 4) = "FSC-", MID('Upload Data'!$A117, 5, 1) &gt;= "A", MID('Upload Data'!$A117, 5, 1) &lt;= "Z", V130 &gt; 0, INT(V130) = V130), FALSE)), FALSE)</f>
        <v>1</v>
      </c>
      <c r="V130" s="30">
        <f>IFERROR(VALUE(RIGHT('Upload Data'!$A117, 6)), -1)</f>
        <v>-1</v>
      </c>
      <c r="W130" s="30"/>
      <c r="X130" s="30" t="b">
        <f>IFERROR(OR('Upload Data'!$B117 = "", IFERROR(AND(LEN(AA130) &gt;= 2, MATCH(AB130, listCertificateTypes, 0), AC130 &gt; -1, INT(AC130) = AC130), FALSE)), FALSE)</f>
        <v>1</v>
      </c>
      <c r="Y130" s="30">
        <f>IFERROR(FIND("-", 'Upload Data'!$B117, 1), 1000)</f>
        <v>1000</v>
      </c>
      <c r="Z130" s="30">
        <f>IFERROR(FIND("-", 'Upload Data'!$B117, Y130 + 1), 1000)</f>
        <v>1000</v>
      </c>
      <c r="AA130" s="30" t="str">
        <f>IFERROR(LEFT('Upload Data'!$B117, Y130 - 1), "")</f>
        <v/>
      </c>
      <c r="AB130" s="30" t="str">
        <f>IFERROR(MID('Upload Data'!$B117, Y130 + 1, Z130 - Y130 - 1), "")</f>
        <v/>
      </c>
      <c r="AC130" s="30">
        <f>IFERROR(VALUE(RIGHT('Upload Data'!$B117, 6)), -1)</f>
        <v>-1</v>
      </c>
    </row>
    <row r="131" spans="1:29">
      <c r="A131" s="29">
        <f t="shared" si="12"/>
        <v>118</v>
      </c>
      <c r="B131" s="28" t="b">
        <f>NOT(IFERROR('Upload Data'!A118 = "ERROR", TRUE))</f>
        <v>1</v>
      </c>
      <c r="C131" s="28">
        <f t="shared" si="13"/>
        <v>118</v>
      </c>
      <c r="D131" s="30" t="b">
        <f>IF(B131, ('Upload Data'!A118 &amp; 'Upload Data'!B118 &amp; 'Upload Data'!D118 &amp; 'Upload Data'!E118 &amp; 'Upload Data'!F118) &lt;&gt; "", FALSE)</f>
        <v>0</v>
      </c>
      <c r="E131" s="28" t="str">
        <f t="shared" si="17"/>
        <v/>
      </c>
      <c r="F131" s="28" t="str">
        <f t="shared" si="18"/>
        <v/>
      </c>
      <c r="G131" s="30" t="b">
        <f t="shared" si="11"/>
        <v>1</v>
      </c>
      <c r="H131" s="30" t="b">
        <f>IFERROR(AND(OR(NOT(D131), 'Upload Data'!$A118 &lt;&gt; "", 'Upload Data'!$B118 &lt;&gt; ""), I131, J131, S131 &lt;= 1), FALSE)</f>
        <v>1</v>
      </c>
      <c r="I131" s="30" t="b">
        <f t="shared" si="14"/>
        <v>1</v>
      </c>
      <c r="J131" s="30" t="b">
        <f t="shared" si="15"/>
        <v>1</v>
      </c>
      <c r="K131" s="31" t="s">
        <v>81</v>
      </c>
      <c r="L131" s="31" t="s">
        <v>81</v>
      </c>
      <c r="M131" s="30" t="b">
        <f>IFERROR(OR(NOT(D131), 'Upload Data'!E118 &lt;&gt; ""), FALSE)</f>
        <v>1</v>
      </c>
      <c r="N131" s="30" t="b">
        <f>IFERROR(OR(AND(NOT(D131), 'Upload Data'!F118 = ""), IFERROR(MATCH('Upload Data'!F118, listTradingRelationship, 0), FALSE)), FALSE)</f>
        <v>1</v>
      </c>
      <c r="O131" s="30"/>
      <c r="P131" s="30"/>
      <c r="Q131" s="30"/>
      <c r="R131" s="30" t="str">
        <f>IFERROR(IF('Upload Data'!$A118 &lt;&gt; "", 'Upload Data'!$A118, 'Upload Data'!$B118) &amp; "-" &amp; 'Upload Data'!$C118, "-")</f>
        <v>-</v>
      </c>
      <c r="S131" s="30">
        <f t="shared" si="16"/>
        <v>0</v>
      </c>
      <c r="T131" s="30"/>
      <c r="U131" s="30" t="b">
        <f>IFERROR(OR('Upload Data'!$A118 = "", IFERROR(AND(LEN('Upload Data'!$A118 ) = 11, LEFT('Upload Data'!$A118, 4) = "FSC-", MID('Upload Data'!$A118, 5, 1) &gt;= "A", MID('Upload Data'!$A118, 5, 1) &lt;= "Z", V131 &gt; 0, INT(V131) = V131), FALSE)), FALSE)</f>
        <v>1</v>
      </c>
      <c r="V131" s="30">
        <f>IFERROR(VALUE(RIGHT('Upload Data'!$A118, 6)), -1)</f>
        <v>-1</v>
      </c>
      <c r="W131" s="30"/>
      <c r="X131" s="30" t="b">
        <f>IFERROR(OR('Upload Data'!$B118 = "", IFERROR(AND(LEN(AA131) &gt;= 2, MATCH(AB131, listCertificateTypes, 0), AC131 &gt; -1, INT(AC131) = AC131), FALSE)), FALSE)</f>
        <v>1</v>
      </c>
      <c r="Y131" s="30">
        <f>IFERROR(FIND("-", 'Upload Data'!$B118, 1), 1000)</f>
        <v>1000</v>
      </c>
      <c r="Z131" s="30">
        <f>IFERROR(FIND("-", 'Upload Data'!$B118, Y131 + 1), 1000)</f>
        <v>1000</v>
      </c>
      <c r="AA131" s="30" t="str">
        <f>IFERROR(LEFT('Upload Data'!$B118, Y131 - 1), "")</f>
        <v/>
      </c>
      <c r="AB131" s="30" t="str">
        <f>IFERROR(MID('Upload Data'!$B118, Y131 + 1, Z131 - Y131 - 1), "")</f>
        <v/>
      </c>
      <c r="AC131" s="30">
        <f>IFERROR(VALUE(RIGHT('Upload Data'!$B118, 6)), -1)</f>
        <v>-1</v>
      </c>
    </row>
    <row r="132" spans="1:29">
      <c r="A132" s="29">
        <f t="shared" si="12"/>
        <v>119</v>
      </c>
      <c r="B132" s="28" t="b">
        <f>NOT(IFERROR('Upload Data'!A119 = "ERROR", TRUE))</f>
        <v>1</v>
      </c>
      <c r="C132" s="28">
        <f t="shared" si="13"/>
        <v>119</v>
      </c>
      <c r="D132" s="30" t="b">
        <f>IF(B132, ('Upload Data'!A119 &amp; 'Upload Data'!B119 &amp; 'Upload Data'!D119 &amp; 'Upload Data'!E119 &amp; 'Upload Data'!F119) &lt;&gt; "", FALSE)</f>
        <v>0</v>
      </c>
      <c r="E132" s="28" t="str">
        <f t="shared" si="17"/>
        <v/>
      </c>
      <c r="F132" s="28" t="str">
        <f t="shared" si="18"/>
        <v/>
      </c>
      <c r="G132" s="30" t="b">
        <f t="shared" si="11"/>
        <v>1</v>
      </c>
      <c r="H132" s="30" t="b">
        <f>IFERROR(AND(OR(NOT(D132), 'Upload Data'!$A119 &lt;&gt; "", 'Upload Data'!$B119 &lt;&gt; ""), I132, J132, S132 &lt;= 1), FALSE)</f>
        <v>1</v>
      </c>
      <c r="I132" s="30" t="b">
        <f t="shared" si="14"/>
        <v>1</v>
      </c>
      <c r="J132" s="30" t="b">
        <f t="shared" si="15"/>
        <v>1</v>
      </c>
      <c r="K132" s="31" t="s">
        <v>81</v>
      </c>
      <c r="L132" s="31" t="s">
        <v>81</v>
      </c>
      <c r="M132" s="30" t="b">
        <f>IFERROR(OR(NOT(D132), 'Upload Data'!E119 &lt;&gt; ""), FALSE)</f>
        <v>1</v>
      </c>
      <c r="N132" s="30" t="b">
        <f>IFERROR(OR(AND(NOT(D132), 'Upload Data'!F119 = ""), IFERROR(MATCH('Upload Data'!F119, listTradingRelationship, 0), FALSE)), FALSE)</f>
        <v>1</v>
      </c>
      <c r="O132" s="30"/>
      <c r="P132" s="30"/>
      <c r="Q132" s="30"/>
      <c r="R132" s="30" t="str">
        <f>IFERROR(IF('Upload Data'!$A119 &lt;&gt; "", 'Upload Data'!$A119, 'Upload Data'!$B119) &amp; "-" &amp; 'Upload Data'!$C119, "-")</f>
        <v>-</v>
      </c>
      <c r="S132" s="30">
        <f t="shared" si="16"/>
        <v>0</v>
      </c>
      <c r="T132" s="30"/>
      <c r="U132" s="30" t="b">
        <f>IFERROR(OR('Upload Data'!$A119 = "", IFERROR(AND(LEN('Upload Data'!$A119 ) = 11, LEFT('Upload Data'!$A119, 4) = "FSC-", MID('Upload Data'!$A119, 5, 1) &gt;= "A", MID('Upload Data'!$A119, 5, 1) &lt;= "Z", V132 &gt; 0, INT(V132) = V132), FALSE)), FALSE)</f>
        <v>1</v>
      </c>
      <c r="V132" s="30">
        <f>IFERROR(VALUE(RIGHT('Upload Data'!$A119, 6)), -1)</f>
        <v>-1</v>
      </c>
      <c r="W132" s="30"/>
      <c r="X132" s="30" t="b">
        <f>IFERROR(OR('Upload Data'!$B119 = "", IFERROR(AND(LEN(AA132) &gt;= 2, MATCH(AB132, listCertificateTypes, 0), AC132 &gt; -1, INT(AC132) = AC132), FALSE)), FALSE)</f>
        <v>1</v>
      </c>
      <c r="Y132" s="30">
        <f>IFERROR(FIND("-", 'Upload Data'!$B119, 1), 1000)</f>
        <v>1000</v>
      </c>
      <c r="Z132" s="30">
        <f>IFERROR(FIND("-", 'Upload Data'!$B119, Y132 + 1), 1000)</f>
        <v>1000</v>
      </c>
      <c r="AA132" s="30" t="str">
        <f>IFERROR(LEFT('Upload Data'!$B119, Y132 - 1), "")</f>
        <v/>
      </c>
      <c r="AB132" s="30" t="str">
        <f>IFERROR(MID('Upload Data'!$B119, Y132 + 1, Z132 - Y132 - 1), "")</f>
        <v/>
      </c>
      <c r="AC132" s="30">
        <f>IFERROR(VALUE(RIGHT('Upload Data'!$B119, 6)), -1)</f>
        <v>-1</v>
      </c>
    </row>
    <row r="133" spans="1:29">
      <c r="A133" s="29">
        <f t="shared" si="12"/>
        <v>120</v>
      </c>
      <c r="B133" s="28" t="b">
        <f>NOT(IFERROR('Upload Data'!A120 = "ERROR", TRUE))</f>
        <v>1</v>
      </c>
      <c r="C133" s="28">
        <f t="shared" si="13"/>
        <v>120</v>
      </c>
      <c r="D133" s="30" t="b">
        <f>IF(B133, ('Upload Data'!A120 &amp; 'Upload Data'!B120 &amp; 'Upload Data'!D120 &amp; 'Upload Data'!E120 &amp; 'Upload Data'!F120) &lt;&gt; "", FALSE)</f>
        <v>0</v>
      </c>
      <c r="E133" s="28" t="str">
        <f t="shared" si="17"/>
        <v/>
      </c>
      <c r="F133" s="28" t="str">
        <f t="shared" si="18"/>
        <v/>
      </c>
      <c r="G133" s="30" t="b">
        <f t="shared" si="11"/>
        <v>1</v>
      </c>
      <c r="H133" s="30" t="b">
        <f>IFERROR(AND(OR(NOT(D133), 'Upload Data'!$A120 &lt;&gt; "", 'Upload Data'!$B120 &lt;&gt; ""), I133, J133, S133 &lt;= 1), FALSE)</f>
        <v>1</v>
      </c>
      <c r="I133" s="30" t="b">
        <f t="shared" si="14"/>
        <v>1</v>
      </c>
      <c r="J133" s="30" t="b">
        <f t="shared" si="15"/>
        <v>1</v>
      </c>
      <c r="K133" s="31" t="s">
        <v>81</v>
      </c>
      <c r="L133" s="31" t="s">
        <v>81</v>
      </c>
      <c r="M133" s="30" t="b">
        <f>IFERROR(OR(NOT(D133), 'Upload Data'!E120 &lt;&gt; ""), FALSE)</f>
        <v>1</v>
      </c>
      <c r="N133" s="30" t="b">
        <f>IFERROR(OR(AND(NOT(D133), 'Upload Data'!F120 = ""), IFERROR(MATCH('Upload Data'!F120, listTradingRelationship, 0), FALSE)), FALSE)</f>
        <v>1</v>
      </c>
      <c r="O133" s="30"/>
      <c r="P133" s="30"/>
      <c r="Q133" s="30"/>
      <c r="R133" s="30" t="str">
        <f>IFERROR(IF('Upload Data'!$A120 &lt;&gt; "", 'Upload Data'!$A120, 'Upload Data'!$B120) &amp; "-" &amp; 'Upload Data'!$C120, "-")</f>
        <v>-</v>
      </c>
      <c r="S133" s="30">
        <f t="shared" si="16"/>
        <v>0</v>
      </c>
      <c r="T133" s="30"/>
      <c r="U133" s="30" t="b">
        <f>IFERROR(OR('Upload Data'!$A120 = "", IFERROR(AND(LEN('Upload Data'!$A120 ) = 11, LEFT('Upload Data'!$A120, 4) = "FSC-", MID('Upload Data'!$A120, 5, 1) &gt;= "A", MID('Upload Data'!$A120, 5, 1) &lt;= "Z", V133 &gt; 0, INT(V133) = V133), FALSE)), FALSE)</f>
        <v>1</v>
      </c>
      <c r="V133" s="30">
        <f>IFERROR(VALUE(RIGHT('Upload Data'!$A120, 6)), -1)</f>
        <v>-1</v>
      </c>
      <c r="W133" s="30"/>
      <c r="X133" s="30" t="b">
        <f>IFERROR(OR('Upload Data'!$B120 = "", IFERROR(AND(LEN(AA133) &gt;= 2, MATCH(AB133, listCertificateTypes, 0), AC133 &gt; -1, INT(AC133) = AC133), FALSE)), FALSE)</f>
        <v>1</v>
      </c>
      <c r="Y133" s="30">
        <f>IFERROR(FIND("-", 'Upload Data'!$B120, 1), 1000)</f>
        <v>1000</v>
      </c>
      <c r="Z133" s="30">
        <f>IFERROR(FIND("-", 'Upload Data'!$B120, Y133 + 1), 1000)</f>
        <v>1000</v>
      </c>
      <c r="AA133" s="30" t="str">
        <f>IFERROR(LEFT('Upload Data'!$B120, Y133 - 1), "")</f>
        <v/>
      </c>
      <c r="AB133" s="30" t="str">
        <f>IFERROR(MID('Upload Data'!$B120, Y133 + 1, Z133 - Y133 - 1), "")</f>
        <v/>
      </c>
      <c r="AC133" s="30">
        <f>IFERROR(VALUE(RIGHT('Upload Data'!$B120, 6)), -1)</f>
        <v>-1</v>
      </c>
    </row>
    <row r="134" spans="1:29">
      <c r="A134" s="29">
        <f t="shared" si="12"/>
        <v>121</v>
      </c>
      <c r="B134" s="28" t="b">
        <f>NOT(IFERROR('Upload Data'!A121 = "ERROR", TRUE))</f>
        <v>1</v>
      </c>
      <c r="C134" s="28">
        <f t="shared" si="13"/>
        <v>121</v>
      </c>
      <c r="D134" s="30" t="b">
        <f>IF(B134, ('Upload Data'!A121 &amp; 'Upload Data'!B121 &amp; 'Upload Data'!D121 &amp; 'Upload Data'!E121 &amp; 'Upload Data'!F121) &lt;&gt; "", FALSE)</f>
        <v>0</v>
      </c>
      <c r="E134" s="28" t="str">
        <f t="shared" si="17"/>
        <v/>
      </c>
      <c r="F134" s="28" t="str">
        <f t="shared" si="18"/>
        <v/>
      </c>
      <c r="G134" s="30" t="b">
        <f t="shared" si="11"/>
        <v>1</v>
      </c>
      <c r="H134" s="30" t="b">
        <f>IFERROR(AND(OR(NOT(D134), 'Upload Data'!$A121 &lt;&gt; "", 'Upload Data'!$B121 &lt;&gt; ""), I134, J134, S134 &lt;= 1), FALSE)</f>
        <v>1</v>
      </c>
      <c r="I134" s="30" t="b">
        <f t="shared" si="14"/>
        <v>1</v>
      </c>
      <c r="J134" s="30" t="b">
        <f t="shared" si="15"/>
        <v>1</v>
      </c>
      <c r="K134" s="31" t="s">
        <v>81</v>
      </c>
      <c r="L134" s="31" t="s">
        <v>81</v>
      </c>
      <c r="M134" s="30" t="b">
        <f>IFERROR(OR(NOT(D134), 'Upload Data'!E121 &lt;&gt; ""), FALSE)</f>
        <v>1</v>
      </c>
      <c r="N134" s="30" t="b">
        <f>IFERROR(OR(AND(NOT(D134), 'Upload Data'!F121 = ""), IFERROR(MATCH('Upload Data'!F121, listTradingRelationship, 0), FALSE)), FALSE)</f>
        <v>1</v>
      </c>
      <c r="O134" s="30"/>
      <c r="P134" s="30"/>
      <c r="Q134" s="30"/>
      <c r="R134" s="30" t="str">
        <f>IFERROR(IF('Upload Data'!$A121 &lt;&gt; "", 'Upload Data'!$A121, 'Upload Data'!$B121) &amp; "-" &amp; 'Upload Data'!$C121, "-")</f>
        <v>-</v>
      </c>
      <c r="S134" s="30">
        <f t="shared" si="16"/>
        <v>0</v>
      </c>
      <c r="T134" s="30"/>
      <c r="U134" s="30" t="b">
        <f>IFERROR(OR('Upload Data'!$A121 = "", IFERROR(AND(LEN('Upload Data'!$A121 ) = 11, LEFT('Upload Data'!$A121, 4) = "FSC-", MID('Upload Data'!$A121, 5, 1) &gt;= "A", MID('Upload Data'!$A121, 5, 1) &lt;= "Z", V134 &gt; 0, INT(V134) = V134), FALSE)), FALSE)</f>
        <v>1</v>
      </c>
      <c r="V134" s="30">
        <f>IFERROR(VALUE(RIGHT('Upload Data'!$A121, 6)), -1)</f>
        <v>-1</v>
      </c>
      <c r="W134" s="30"/>
      <c r="X134" s="30" t="b">
        <f>IFERROR(OR('Upload Data'!$B121 = "", IFERROR(AND(LEN(AA134) &gt;= 2, MATCH(AB134, listCertificateTypes, 0), AC134 &gt; -1, INT(AC134) = AC134), FALSE)), FALSE)</f>
        <v>1</v>
      </c>
      <c r="Y134" s="30">
        <f>IFERROR(FIND("-", 'Upload Data'!$B121, 1), 1000)</f>
        <v>1000</v>
      </c>
      <c r="Z134" s="30">
        <f>IFERROR(FIND("-", 'Upload Data'!$B121, Y134 + 1), 1000)</f>
        <v>1000</v>
      </c>
      <c r="AA134" s="30" t="str">
        <f>IFERROR(LEFT('Upload Data'!$B121, Y134 - 1), "")</f>
        <v/>
      </c>
      <c r="AB134" s="30" t="str">
        <f>IFERROR(MID('Upload Data'!$B121, Y134 + 1, Z134 - Y134 - 1), "")</f>
        <v/>
      </c>
      <c r="AC134" s="30">
        <f>IFERROR(VALUE(RIGHT('Upload Data'!$B121, 6)), -1)</f>
        <v>-1</v>
      </c>
    </row>
    <row r="135" spans="1:29">
      <c r="A135" s="29">
        <f t="shared" si="12"/>
        <v>122</v>
      </c>
      <c r="B135" s="28" t="b">
        <f>NOT(IFERROR('Upload Data'!A122 = "ERROR", TRUE))</f>
        <v>1</v>
      </c>
      <c r="C135" s="28">
        <f t="shared" si="13"/>
        <v>122</v>
      </c>
      <c r="D135" s="30" t="b">
        <f>IF(B135, ('Upload Data'!A122 &amp; 'Upload Data'!B122 &amp; 'Upload Data'!D122 &amp; 'Upload Data'!E122 &amp; 'Upload Data'!F122) &lt;&gt; "", FALSE)</f>
        <v>0</v>
      </c>
      <c r="E135" s="28" t="str">
        <f t="shared" si="17"/>
        <v/>
      </c>
      <c r="F135" s="28" t="str">
        <f t="shared" si="18"/>
        <v/>
      </c>
      <c r="G135" s="30" t="b">
        <f t="shared" si="11"/>
        <v>1</v>
      </c>
      <c r="H135" s="30" t="b">
        <f>IFERROR(AND(OR(NOT(D135), 'Upload Data'!$A122 &lt;&gt; "", 'Upload Data'!$B122 &lt;&gt; ""), I135, J135, S135 &lt;= 1), FALSE)</f>
        <v>1</v>
      </c>
      <c r="I135" s="30" t="b">
        <f t="shared" si="14"/>
        <v>1</v>
      </c>
      <c r="J135" s="30" t="b">
        <f t="shared" si="15"/>
        <v>1</v>
      </c>
      <c r="K135" s="31" t="s">
        <v>81</v>
      </c>
      <c r="L135" s="31" t="s">
        <v>81</v>
      </c>
      <c r="M135" s="30" t="b">
        <f>IFERROR(OR(NOT(D135), 'Upload Data'!E122 &lt;&gt; ""), FALSE)</f>
        <v>1</v>
      </c>
      <c r="N135" s="30" t="b">
        <f>IFERROR(OR(AND(NOT(D135), 'Upload Data'!F122 = ""), IFERROR(MATCH('Upload Data'!F122, listTradingRelationship, 0), FALSE)), FALSE)</f>
        <v>1</v>
      </c>
      <c r="O135" s="30"/>
      <c r="P135" s="30"/>
      <c r="Q135" s="30"/>
      <c r="R135" s="30" t="str">
        <f>IFERROR(IF('Upload Data'!$A122 &lt;&gt; "", 'Upload Data'!$A122, 'Upload Data'!$B122) &amp; "-" &amp; 'Upload Data'!$C122, "-")</f>
        <v>-</v>
      </c>
      <c r="S135" s="30">
        <f t="shared" si="16"/>
        <v>0</v>
      </c>
      <c r="T135" s="30"/>
      <c r="U135" s="30" t="b">
        <f>IFERROR(OR('Upload Data'!$A122 = "", IFERROR(AND(LEN('Upload Data'!$A122 ) = 11, LEFT('Upload Data'!$A122, 4) = "FSC-", MID('Upload Data'!$A122, 5, 1) &gt;= "A", MID('Upload Data'!$A122, 5, 1) &lt;= "Z", V135 &gt; 0, INT(V135) = V135), FALSE)), FALSE)</f>
        <v>1</v>
      </c>
      <c r="V135" s="30">
        <f>IFERROR(VALUE(RIGHT('Upload Data'!$A122, 6)), -1)</f>
        <v>-1</v>
      </c>
      <c r="W135" s="30"/>
      <c r="X135" s="30" t="b">
        <f>IFERROR(OR('Upload Data'!$B122 = "", IFERROR(AND(LEN(AA135) &gt;= 2, MATCH(AB135, listCertificateTypes, 0), AC135 &gt; -1, INT(AC135) = AC135), FALSE)), FALSE)</f>
        <v>1</v>
      </c>
      <c r="Y135" s="30">
        <f>IFERROR(FIND("-", 'Upload Data'!$B122, 1), 1000)</f>
        <v>1000</v>
      </c>
      <c r="Z135" s="30">
        <f>IFERROR(FIND("-", 'Upload Data'!$B122, Y135 + 1), 1000)</f>
        <v>1000</v>
      </c>
      <c r="AA135" s="30" t="str">
        <f>IFERROR(LEFT('Upload Data'!$B122, Y135 - 1), "")</f>
        <v/>
      </c>
      <c r="AB135" s="30" t="str">
        <f>IFERROR(MID('Upload Data'!$B122, Y135 + 1, Z135 - Y135 - 1), "")</f>
        <v/>
      </c>
      <c r="AC135" s="30">
        <f>IFERROR(VALUE(RIGHT('Upload Data'!$B122, 6)), -1)</f>
        <v>-1</v>
      </c>
    </row>
    <row r="136" spans="1:29">
      <c r="A136" s="29">
        <f t="shared" si="12"/>
        <v>123</v>
      </c>
      <c r="B136" s="28" t="b">
        <f>NOT(IFERROR('Upload Data'!A123 = "ERROR", TRUE))</f>
        <v>1</v>
      </c>
      <c r="C136" s="28">
        <f t="shared" si="13"/>
        <v>123</v>
      </c>
      <c r="D136" s="30" t="b">
        <f>IF(B136, ('Upload Data'!A123 &amp; 'Upload Data'!B123 &amp; 'Upload Data'!D123 &amp; 'Upload Data'!E123 &amp; 'Upload Data'!F123) &lt;&gt; "", FALSE)</f>
        <v>0</v>
      </c>
      <c r="E136" s="28" t="str">
        <f t="shared" si="17"/>
        <v/>
      </c>
      <c r="F136" s="28" t="str">
        <f t="shared" si="18"/>
        <v/>
      </c>
      <c r="G136" s="30" t="b">
        <f t="shared" si="11"/>
        <v>1</v>
      </c>
      <c r="H136" s="30" t="b">
        <f>IFERROR(AND(OR(NOT(D136), 'Upload Data'!$A123 &lt;&gt; "", 'Upload Data'!$B123 &lt;&gt; ""), I136, J136, S136 &lt;= 1), FALSE)</f>
        <v>1</v>
      </c>
      <c r="I136" s="30" t="b">
        <f t="shared" si="14"/>
        <v>1</v>
      </c>
      <c r="J136" s="30" t="b">
        <f t="shared" si="15"/>
        <v>1</v>
      </c>
      <c r="K136" s="31" t="s">
        <v>81</v>
      </c>
      <c r="L136" s="31" t="s">
        <v>81</v>
      </c>
      <c r="M136" s="30" t="b">
        <f>IFERROR(OR(NOT(D136), 'Upload Data'!E123 &lt;&gt; ""), FALSE)</f>
        <v>1</v>
      </c>
      <c r="N136" s="30" t="b">
        <f>IFERROR(OR(AND(NOT(D136), 'Upload Data'!F123 = ""), IFERROR(MATCH('Upload Data'!F123, listTradingRelationship, 0), FALSE)), FALSE)</f>
        <v>1</v>
      </c>
      <c r="O136" s="30"/>
      <c r="P136" s="30"/>
      <c r="Q136" s="30"/>
      <c r="R136" s="30" t="str">
        <f>IFERROR(IF('Upload Data'!$A123 &lt;&gt; "", 'Upload Data'!$A123, 'Upload Data'!$B123) &amp; "-" &amp; 'Upload Data'!$C123, "-")</f>
        <v>-</v>
      </c>
      <c r="S136" s="30">
        <f t="shared" si="16"/>
        <v>0</v>
      </c>
      <c r="T136" s="30"/>
      <c r="U136" s="30" t="b">
        <f>IFERROR(OR('Upload Data'!$A123 = "", IFERROR(AND(LEN('Upload Data'!$A123 ) = 11, LEFT('Upload Data'!$A123, 4) = "FSC-", MID('Upload Data'!$A123, 5, 1) &gt;= "A", MID('Upload Data'!$A123, 5, 1) &lt;= "Z", V136 &gt; 0, INT(V136) = V136), FALSE)), FALSE)</f>
        <v>1</v>
      </c>
      <c r="V136" s="30">
        <f>IFERROR(VALUE(RIGHT('Upload Data'!$A123, 6)), -1)</f>
        <v>-1</v>
      </c>
      <c r="W136" s="30"/>
      <c r="X136" s="30" t="b">
        <f>IFERROR(OR('Upload Data'!$B123 = "", IFERROR(AND(LEN(AA136) &gt;= 2, MATCH(AB136, listCertificateTypes, 0), AC136 &gt; -1, INT(AC136) = AC136), FALSE)), FALSE)</f>
        <v>1</v>
      </c>
      <c r="Y136" s="30">
        <f>IFERROR(FIND("-", 'Upload Data'!$B123, 1), 1000)</f>
        <v>1000</v>
      </c>
      <c r="Z136" s="30">
        <f>IFERROR(FIND("-", 'Upload Data'!$B123, Y136 + 1), 1000)</f>
        <v>1000</v>
      </c>
      <c r="AA136" s="30" t="str">
        <f>IFERROR(LEFT('Upload Data'!$B123, Y136 - 1), "")</f>
        <v/>
      </c>
      <c r="AB136" s="30" t="str">
        <f>IFERROR(MID('Upload Data'!$B123, Y136 + 1, Z136 - Y136 - 1), "")</f>
        <v/>
      </c>
      <c r="AC136" s="30">
        <f>IFERROR(VALUE(RIGHT('Upload Data'!$B123, 6)), -1)</f>
        <v>-1</v>
      </c>
    </row>
    <row r="137" spans="1:29">
      <c r="A137" s="29">
        <f t="shared" si="12"/>
        <v>124</v>
      </c>
      <c r="B137" s="28" t="b">
        <f>NOT(IFERROR('Upload Data'!A124 = "ERROR", TRUE))</f>
        <v>1</v>
      </c>
      <c r="C137" s="28">
        <f t="shared" si="13"/>
        <v>124</v>
      </c>
      <c r="D137" s="30" t="b">
        <f>IF(B137, ('Upload Data'!A124 &amp; 'Upload Data'!B124 &amp; 'Upload Data'!D124 &amp; 'Upload Data'!E124 &amp; 'Upload Data'!F124) &lt;&gt; "", FALSE)</f>
        <v>0</v>
      </c>
      <c r="E137" s="28" t="str">
        <f t="shared" si="17"/>
        <v/>
      </c>
      <c r="F137" s="28" t="str">
        <f t="shared" si="18"/>
        <v/>
      </c>
      <c r="G137" s="30" t="b">
        <f t="shared" si="11"/>
        <v>1</v>
      </c>
      <c r="H137" s="30" t="b">
        <f>IFERROR(AND(OR(NOT(D137), 'Upload Data'!$A124 &lt;&gt; "", 'Upload Data'!$B124 &lt;&gt; ""), I137, J137, S137 &lt;= 1), FALSE)</f>
        <v>1</v>
      </c>
      <c r="I137" s="30" t="b">
        <f t="shared" si="14"/>
        <v>1</v>
      </c>
      <c r="J137" s="30" t="b">
        <f t="shared" si="15"/>
        <v>1</v>
      </c>
      <c r="K137" s="31" t="s">
        <v>81</v>
      </c>
      <c r="L137" s="31" t="s">
        <v>81</v>
      </c>
      <c r="M137" s="30" t="b">
        <f>IFERROR(OR(NOT(D137), 'Upload Data'!E124 &lt;&gt; ""), FALSE)</f>
        <v>1</v>
      </c>
      <c r="N137" s="30" t="b">
        <f>IFERROR(OR(AND(NOT(D137), 'Upload Data'!F124 = ""), IFERROR(MATCH('Upload Data'!F124, listTradingRelationship, 0), FALSE)), FALSE)</f>
        <v>1</v>
      </c>
      <c r="O137" s="30"/>
      <c r="P137" s="30"/>
      <c r="Q137" s="30"/>
      <c r="R137" s="30" t="str">
        <f>IFERROR(IF('Upload Data'!$A124 &lt;&gt; "", 'Upload Data'!$A124, 'Upload Data'!$B124) &amp; "-" &amp; 'Upload Data'!$C124, "-")</f>
        <v>-</v>
      </c>
      <c r="S137" s="30">
        <f t="shared" si="16"/>
        <v>0</v>
      </c>
      <c r="T137" s="30"/>
      <c r="U137" s="30" t="b">
        <f>IFERROR(OR('Upload Data'!$A124 = "", IFERROR(AND(LEN('Upload Data'!$A124 ) = 11, LEFT('Upload Data'!$A124, 4) = "FSC-", MID('Upload Data'!$A124, 5, 1) &gt;= "A", MID('Upload Data'!$A124, 5, 1) &lt;= "Z", V137 &gt; 0, INT(V137) = V137), FALSE)), FALSE)</f>
        <v>1</v>
      </c>
      <c r="V137" s="30">
        <f>IFERROR(VALUE(RIGHT('Upload Data'!$A124, 6)), -1)</f>
        <v>-1</v>
      </c>
      <c r="W137" s="30"/>
      <c r="X137" s="30" t="b">
        <f>IFERROR(OR('Upload Data'!$B124 = "", IFERROR(AND(LEN(AA137) &gt;= 2, MATCH(AB137, listCertificateTypes, 0), AC137 &gt; -1, INT(AC137) = AC137), FALSE)), FALSE)</f>
        <v>1</v>
      </c>
      <c r="Y137" s="30">
        <f>IFERROR(FIND("-", 'Upload Data'!$B124, 1), 1000)</f>
        <v>1000</v>
      </c>
      <c r="Z137" s="30">
        <f>IFERROR(FIND("-", 'Upload Data'!$B124, Y137 + 1), 1000)</f>
        <v>1000</v>
      </c>
      <c r="AA137" s="30" t="str">
        <f>IFERROR(LEFT('Upload Data'!$B124, Y137 - 1), "")</f>
        <v/>
      </c>
      <c r="AB137" s="30" t="str">
        <f>IFERROR(MID('Upload Data'!$B124, Y137 + 1, Z137 - Y137 - 1), "")</f>
        <v/>
      </c>
      <c r="AC137" s="30">
        <f>IFERROR(VALUE(RIGHT('Upload Data'!$B124, 6)), -1)</f>
        <v>-1</v>
      </c>
    </row>
    <row r="138" spans="1:29">
      <c r="A138" s="29">
        <f t="shared" si="12"/>
        <v>125</v>
      </c>
      <c r="B138" s="28" t="b">
        <f>NOT(IFERROR('Upload Data'!A125 = "ERROR", TRUE))</f>
        <v>1</v>
      </c>
      <c r="C138" s="28">
        <f t="shared" si="13"/>
        <v>125</v>
      </c>
      <c r="D138" s="30" t="b">
        <f>IF(B138, ('Upload Data'!A125 &amp; 'Upload Data'!B125 &amp; 'Upload Data'!D125 &amp; 'Upload Data'!E125 &amp; 'Upload Data'!F125) &lt;&gt; "", FALSE)</f>
        <v>0</v>
      </c>
      <c r="E138" s="28" t="str">
        <f t="shared" si="17"/>
        <v/>
      </c>
      <c r="F138" s="28" t="str">
        <f t="shared" si="18"/>
        <v/>
      </c>
      <c r="G138" s="30" t="b">
        <f t="shared" si="11"/>
        <v>1</v>
      </c>
      <c r="H138" s="30" t="b">
        <f>IFERROR(AND(OR(NOT(D138), 'Upload Data'!$A125 &lt;&gt; "", 'Upload Data'!$B125 &lt;&gt; ""), I138, J138, S138 &lt;= 1), FALSE)</f>
        <v>1</v>
      </c>
      <c r="I138" s="30" t="b">
        <f t="shared" si="14"/>
        <v>1</v>
      </c>
      <c r="J138" s="30" t="b">
        <f t="shared" si="15"/>
        <v>1</v>
      </c>
      <c r="K138" s="31" t="s">
        <v>81</v>
      </c>
      <c r="L138" s="31" t="s">
        <v>81</v>
      </c>
      <c r="M138" s="30" t="b">
        <f>IFERROR(OR(NOT(D138), 'Upload Data'!E125 &lt;&gt; ""), FALSE)</f>
        <v>1</v>
      </c>
      <c r="N138" s="30" t="b">
        <f>IFERROR(OR(AND(NOT(D138), 'Upload Data'!F125 = ""), IFERROR(MATCH('Upload Data'!F125, listTradingRelationship, 0), FALSE)), FALSE)</f>
        <v>1</v>
      </c>
      <c r="O138" s="30"/>
      <c r="P138" s="30"/>
      <c r="Q138" s="30"/>
      <c r="R138" s="30" t="str">
        <f>IFERROR(IF('Upload Data'!$A125 &lt;&gt; "", 'Upload Data'!$A125, 'Upload Data'!$B125) &amp; "-" &amp; 'Upload Data'!$C125, "-")</f>
        <v>-</v>
      </c>
      <c r="S138" s="30">
        <f t="shared" si="16"/>
        <v>0</v>
      </c>
      <c r="T138" s="30"/>
      <c r="U138" s="30" t="b">
        <f>IFERROR(OR('Upload Data'!$A125 = "", IFERROR(AND(LEN('Upload Data'!$A125 ) = 11, LEFT('Upload Data'!$A125, 4) = "FSC-", MID('Upload Data'!$A125, 5, 1) &gt;= "A", MID('Upload Data'!$A125, 5, 1) &lt;= "Z", V138 &gt; 0, INT(V138) = V138), FALSE)), FALSE)</f>
        <v>1</v>
      </c>
      <c r="V138" s="30">
        <f>IFERROR(VALUE(RIGHT('Upload Data'!$A125, 6)), -1)</f>
        <v>-1</v>
      </c>
      <c r="W138" s="30"/>
      <c r="X138" s="30" t="b">
        <f>IFERROR(OR('Upload Data'!$B125 = "", IFERROR(AND(LEN(AA138) &gt;= 2, MATCH(AB138, listCertificateTypes, 0), AC138 &gt; -1, INT(AC138) = AC138), FALSE)), FALSE)</f>
        <v>1</v>
      </c>
      <c r="Y138" s="30">
        <f>IFERROR(FIND("-", 'Upload Data'!$B125, 1), 1000)</f>
        <v>1000</v>
      </c>
      <c r="Z138" s="30">
        <f>IFERROR(FIND("-", 'Upload Data'!$B125, Y138 + 1), 1000)</f>
        <v>1000</v>
      </c>
      <c r="AA138" s="30" t="str">
        <f>IFERROR(LEFT('Upload Data'!$B125, Y138 - 1), "")</f>
        <v/>
      </c>
      <c r="AB138" s="30" t="str">
        <f>IFERROR(MID('Upload Data'!$B125, Y138 + 1, Z138 - Y138 - 1), "")</f>
        <v/>
      </c>
      <c r="AC138" s="30">
        <f>IFERROR(VALUE(RIGHT('Upload Data'!$B125, 6)), -1)</f>
        <v>-1</v>
      </c>
    </row>
    <row r="139" spans="1:29">
      <c r="A139" s="29">
        <f t="shared" si="12"/>
        <v>126</v>
      </c>
      <c r="B139" s="28" t="b">
        <f>NOT(IFERROR('Upload Data'!A126 = "ERROR", TRUE))</f>
        <v>1</v>
      </c>
      <c r="C139" s="28">
        <f t="shared" si="13"/>
        <v>126</v>
      </c>
      <c r="D139" s="30" t="b">
        <f>IF(B139, ('Upload Data'!A126 &amp; 'Upload Data'!B126 &amp; 'Upload Data'!D126 &amp; 'Upload Data'!E126 &amp; 'Upload Data'!F126) &lt;&gt; "", FALSE)</f>
        <v>0</v>
      </c>
      <c r="E139" s="28" t="str">
        <f t="shared" si="17"/>
        <v/>
      </c>
      <c r="F139" s="28" t="str">
        <f t="shared" si="18"/>
        <v/>
      </c>
      <c r="G139" s="30" t="b">
        <f t="shared" si="11"/>
        <v>1</v>
      </c>
      <c r="H139" s="30" t="b">
        <f>IFERROR(AND(OR(NOT(D139), 'Upload Data'!$A126 &lt;&gt; "", 'Upload Data'!$B126 &lt;&gt; ""), I139, J139, S139 &lt;= 1), FALSE)</f>
        <v>1</v>
      </c>
      <c r="I139" s="30" t="b">
        <f t="shared" si="14"/>
        <v>1</v>
      </c>
      <c r="J139" s="30" t="b">
        <f t="shared" si="15"/>
        <v>1</v>
      </c>
      <c r="K139" s="31" t="s">
        <v>81</v>
      </c>
      <c r="L139" s="31" t="s">
        <v>81</v>
      </c>
      <c r="M139" s="30" t="b">
        <f>IFERROR(OR(NOT(D139), 'Upload Data'!E126 &lt;&gt; ""), FALSE)</f>
        <v>1</v>
      </c>
      <c r="N139" s="30" t="b">
        <f>IFERROR(OR(AND(NOT(D139), 'Upload Data'!F126 = ""), IFERROR(MATCH('Upload Data'!F126, listTradingRelationship, 0), FALSE)), FALSE)</f>
        <v>1</v>
      </c>
      <c r="O139" s="30"/>
      <c r="P139" s="30"/>
      <c r="Q139" s="30"/>
      <c r="R139" s="30" t="str">
        <f>IFERROR(IF('Upload Data'!$A126 &lt;&gt; "", 'Upload Data'!$A126, 'Upload Data'!$B126) &amp; "-" &amp; 'Upload Data'!$C126, "-")</f>
        <v>-</v>
      </c>
      <c r="S139" s="30">
        <f t="shared" si="16"/>
        <v>0</v>
      </c>
      <c r="T139" s="30"/>
      <c r="U139" s="30" t="b">
        <f>IFERROR(OR('Upload Data'!$A126 = "", IFERROR(AND(LEN('Upload Data'!$A126 ) = 11, LEFT('Upload Data'!$A126, 4) = "FSC-", MID('Upload Data'!$A126, 5, 1) &gt;= "A", MID('Upload Data'!$A126, 5, 1) &lt;= "Z", V139 &gt; 0, INT(V139) = V139), FALSE)), FALSE)</f>
        <v>1</v>
      </c>
      <c r="V139" s="30">
        <f>IFERROR(VALUE(RIGHT('Upload Data'!$A126, 6)), -1)</f>
        <v>-1</v>
      </c>
      <c r="W139" s="30"/>
      <c r="X139" s="30" t="b">
        <f>IFERROR(OR('Upload Data'!$B126 = "", IFERROR(AND(LEN(AA139) &gt;= 2, MATCH(AB139, listCertificateTypes, 0), AC139 &gt; -1, INT(AC139) = AC139), FALSE)), FALSE)</f>
        <v>1</v>
      </c>
      <c r="Y139" s="30">
        <f>IFERROR(FIND("-", 'Upload Data'!$B126, 1), 1000)</f>
        <v>1000</v>
      </c>
      <c r="Z139" s="30">
        <f>IFERROR(FIND("-", 'Upload Data'!$B126, Y139 + 1), 1000)</f>
        <v>1000</v>
      </c>
      <c r="AA139" s="30" t="str">
        <f>IFERROR(LEFT('Upload Data'!$B126, Y139 - 1), "")</f>
        <v/>
      </c>
      <c r="AB139" s="30" t="str">
        <f>IFERROR(MID('Upload Data'!$B126, Y139 + 1, Z139 - Y139 - 1), "")</f>
        <v/>
      </c>
      <c r="AC139" s="30">
        <f>IFERROR(VALUE(RIGHT('Upload Data'!$B126, 6)), -1)</f>
        <v>-1</v>
      </c>
    </row>
    <row r="140" spans="1:29">
      <c r="A140" s="29">
        <f t="shared" si="12"/>
        <v>127</v>
      </c>
      <c r="B140" s="28" t="b">
        <f>NOT(IFERROR('Upload Data'!A127 = "ERROR", TRUE))</f>
        <v>1</v>
      </c>
      <c r="C140" s="28">
        <f t="shared" si="13"/>
        <v>127</v>
      </c>
      <c r="D140" s="30" t="b">
        <f>IF(B140, ('Upload Data'!A127 &amp; 'Upload Data'!B127 &amp; 'Upload Data'!D127 &amp; 'Upload Data'!E127 &amp; 'Upload Data'!F127) &lt;&gt; "", FALSE)</f>
        <v>0</v>
      </c>
      <c r="E140" s="28" t="str">
        <f t="shared" si="17"/>
        <v/>
      </c>
      <c r="F140" s="28" t="str">
        <f t="shared" si="18"/>
        <v/>
      </c>
      <c r="G140" s="30" t="b">
        <f t="shared" si="11"/>
        <v>1</v>
      </c>
      <c r="H140" s="30" t="b">
        <f>IFERROR(AND(OR(NOT(D140), 'Upload Data'!$A127 &lt;&gt; "", 'Upload Data'!$B127 &lt;&gt; ""), I140, J140, S140 &lt;= 1), FALSE)</f>
        <v>1</v>
      </c>
      <c r="I140" s="30" t="b">
        <f t="shared" si="14"/>
        <v>1</v>
      </c>
      <c r="J140" s="30" t="b">
        <f t="shared" si="15"/>
        <v>1</v>
      </c>
      <c r="K140" s="31" t="s">
        <v>81</v>
      </c>
      <c r="L140" s="31" t="s">
        <v>81</v>
      </c>
      <c r="M140" s="30" t="b">
        <f>IFERROR(OR(NOT(D140), 'Upload Data'!E127 &lt;&gt; ""), FALSE)</f>
        <v>1</v>
      </c>
      <c r="N140" s="30" t="b">
        <f>IFERROR(OR(AND(NOT(D140), 'Upload Data'!F127 = ""), IFERROR(MATCH('Upload Data'!F127, listTradingRelationship, 0), FALSE)), FALSE)</f>
        <v>1</v>
      </c>
      <c r="O140" s="30"/>
      <c r="P140" s="30"/>
      <c r="Q140" s="30"/>
      <c r="R140" s="30" t="str">
        <f>IFERROR(IF('Upload Data'!$A127 &lt;&gt; "", 'Upload Data'!$A127, 'Upload Data'!$B127) &amp; "-" &amp; 'Upload Data'!$C127, "-")</f>
        <v>-</v>
      </c>
      <c r="S140" s="30">
        <f t="shared" si="16"/>
        <v>0</v>
      </c>
      <c r="T140" s="30"/>
      <c r="U140" s="30" t="b">
        <f>IFERROR(OR('Upload Data'!$A127 = "", IFERROR(AND(LEN('Upload Data'!$A127 ) = 11, LEFT('Upload Data'!$A127, 4) = "FSC-", MID('Upload Data'!$A127, 5, 1) &gt;= "A", MID('Upload Data'!$A127, 5, 1) &lt;= "Z", V140 &gt; 0, INT(V140) = V140), FALSE)), FALSE)</f>
        <v>1</v>
      </c>
      <c r="V140" s="30">
        <f>IFERROR(VALUE(RIGHT('Upload Data'!$A127, 6)), -1)</f>
        <v>-1</v>
      </c>
      <c r="W140" s="30"/>
      <c r="X140" s="30" t="b">
        <f>IFERROR(OR('Upload Data'!$B127 = "", IFERROR(AND(LEN(AA140) &gt;= 2, MATCH(AB140, listCertificateTypes, 0), AC140 &gt; -1, INT(AC140) = AC140), FALSE)), FALSE)</f>
        <v>1</v>
      </c>
      <c r="Y140" s="30">
        <f>IFERROR(FIND("-", 'Upload Data'!$B127, 1), 1000)</f>
        <v>1000</v>
      </c>
      <c r="Z140" s="30">
        <f>IFERROR(FIND("-", 'Upload Data'!$B127, Y140 + 1), 1000)</f>
        <v>1000</v>
      </c>
      <c r="AA140" s="30" t="str">
        <f>IFERROR(LEFT('Upload Data'!$B127, Y140 - 1), "")</f>
        <v/>
      </c>
      <c r="AB140" s="30" t="str">
        <f>IFERROR(MID('Upload Data'!$B127, Y140 + 1, Z140 - Y140 - 1), "")</f>
        <v/>
      </c>
      <c r="AC140" s="30">
        <f>IFERROR(VALUE(RIGHT('Upload Data'!$B127, 6)), -1)</f>
        <v>-1</v>
      </c>
    </row>
    <row r="141" spans="1:29">
      <c r="A141" s="29">
        <f t="shared" si="12"/>
        <v>128</v>
      </c>
      <c r="B141" s="28" t="b">
        <f>NOT(IFERROR('Upload Data'!A128 = "ERROR", TRUE))</f>
        <v>1</v>
      </c>
      <c r="C141" s="28">
        <f t="shared" si="13"/>
        <v>128</v>
      </c>
      <c r="D141" s="30" t="b">
        <f>IF(B141, ('Upload Data'!A128 &amp; 'Upload Data'!B128 &amp; 'Upload Data'!D128 &amp; 'Upload Data'!E128 &amp; 'Upload Data'!F128) &lt;&gt; "", FALSE)</f>
        <v>0</v>
      </c>
      <c r="E141" s="28" t="str">
        <f t="shared" si="17"/>
        <v/>
      </c>
      <c r="F141" s="28" t="str">
        <f t="shared" si="18"/>
        <v/>
      </c>
      <c r="G141" s="30" t="b">
        <f t="shared" si="11"/>
        <v>1</v>
      </c>
      <c r="H141" s="30" t="b">
        <f>IFERROR(AND(OR(NOT(D141), 'Upload Data'!$A128 &lt;&gt; "", 'Upload Data'!$B128 &lt;&gt; ""), I141, J141, S141 &lt;= 1), FALSE)</f>
        <v>1</v>
      </c>
      <c r="I141" s="30" t="b">
        <f t="shared" si="14"/>
        <v>1</v>
      </c>
      <c r="J141" s="30" t="b">
        <f t="shared" si="15"/>
        <v>1</v>
      </c>
      <c r="K141" s="31" t="s">
        <v>81</v>
      </c>
      <c r="L141" s="31" t="s">
        <v>81</v>
      </c>
      <c r="M141" s="30" t="b">
        <f>IFERROR(OR(NOT(D141), 'Upload Data'!E128 &lt;&gt; ""), FALSE)</f>
        <v>1</v>
      </c>
      <c r="N141" s="30" t="b">
        <f>IFERROR(OR(AND(NOT(D141), 'Upload Data'!F128 = ""), IFERROR(MATCH('Upload Data'!F128, listTradingRelationship, 0), FALSE)), FALSE)</f>
        <v>1</v>
      </c>
      <c r="O141" s="30"/>
      <c r="P141" s="30"/>
      <c r="Q141" s="30"/>
      <c r="R141" s="30" t="str">
        <f>IFERROR(IF('Upload Data'!$A128 &lt;&gt; "", 'Upload Data'!$A128, 'Upload Data'!$B128) &amp; "-" &amp; 'Upload Data'!$C128, "-")</f>
        <v>-</v>
      </c>
      <c r="S141" s="30">
        <f t="shared" si="16"/>
        <v>0</v>
      </c>
      <c r="T141" s="30"/>
      <c r="U141" s="30" t="b">
        <f>IFERROR(OR('Upload Data'!$A128 = "", IFERROR(AND(LEN('Upload Data'!$A128 ) = 11, LEFT('Upload Data'!$A128, 4) = "FSC-", MID('Upload Data'!$A128, 5, 1) &gt;= "A", MID('Upload Data'!$A128, 5, 1) &lt;= "Z", V141 &gt; 0, INT(V141) = V141), FALSE)), FALSE)</f>
        <v>1</v>
      </c>
      <c r="V141" s="30">
        <f>IFERROR(VALUE(RIGHT('Upload Data'!$A128, 6)), -1)</f>
        <v>-1</v>
      </c>
      <c r="W141" s="30"/>
      <c r="X141" s="30" t="b">
        <f>IFERROR(OR('Upload Data'!$B128 = "", IFERROR(AND(LEN(AA141) &gt;= 2, MATCH(AB141, listCertificateTypes, 0), AC141 &gt; -1, INT(AC141) = AC141), FALSE)), FALSE)</f>
        <v>1</v>
      </c>
      <c r="Y141" s="30">
        <f>IFERROR(FIND("-", 'Upload Data'!$B128, 1), 1000)</f>
        <v>1000</v>
      </c>
      <c r="Z141" s="30">
        <f>IFERROR(FIND("-", 'Upload Data'!$B128, Y141 + 1), 1000)</f>
        <v>1000</v>
      </c>
      <c r="AA141" s="30" t="str">
        <f>IFERROR(LEFT('Upload Data'!$B128, Y141 - 1), "")</f>
        <v/>
      </c>
      <c r="AB141" s="30" t="str">
        <f>IFERROR(MID('Upload Data'!$B128, Y141 + 1, Z141 - Y141 - 1), "")</f>
        <v/>
      </c>
      <c r="AC141" s="30">
        <f>IFERROR(VALUE(RIGHT('Upload Data'!$B128, 6)), -1)</f>
        <v>-1</v>
      </c>
    </row>
    <row r="142" spans="1:29">
      <c r="A142" s="29">
        <f t="shared" si="12"/>
        <v>129</v>
      </c>
      <c r="B142" s="28" t="b">
        <f>NOT(IFERROR('Upload Data'!A129 = "ERROR", TRUE))</f>
        <v>1</v>
      </c>
      <c r="C142" s="28">
        <f t="shared" si="13"/>
        <v>129</v>
      </c>
      <c r="D142" s="30" t="b">
        <f>IF(B142, ('Upload Data'!A129 &amp; 'Upload Data'!B129 &amp; 'Upload Data'!D129 &amp; 'Upload Data'!E129 &amp; 'Upload Data'!F129) &lt;&gt; "", FALSE)</f>
        <v>0</v>
      </c>
      <c r="E142" s="28" t="str">
        <f t="shared" si="17"/>
        <v/>
      </c>
      <c r="F142" s="28" t="str">
        <f t="shared" si="18"/>
        <v/>
      </c>
      <c r="G142" s="30" t="b">
        <f t="shared" si="11"/>
        <v>1</v>
      </c>
      <c r="H142" s="30" t="b">
        <f>IFERROR(AND(OR(NOT(D142), 'Upload Data'!$A129 &lt;&gt; "", 'Upload Data'!$B129 &lt;&gt; ""), I142, J142, S142 &lt;= 1), FALSE)</f>
        <v>1</v>
      </c>
      <c r="I142" s="30" t="b">
        <f t="shared" si="14"/>
        <v>1</v>
      </c>
      <c r="J142" s="30" t="b">
        <f t="shared" si="15"/>
        <v>1</v>
      </c>
      <c r="K142" s="31" t="s">
        <v>81</v>
      </c>
      <c r="L142" s="31" t="s">
        <v>81</v>
      </c>
      <c r="M142" s="30" t="b">
        <f>IFERROR(OR(NOT(D142), 'Upload Data'!E129 &lt;&gt; ""), FALSE)</f>
        <v>1</v>
      </c>
      <c r="N142" s="30" t="b">
        <f>IFERROR(OR(AND(NOT(D142), 'Upload Data'!F129 = ""), IFERROR(MATCH('Upload Data'!F129, listTradingRelationship, 0), FALSE)), FALSE)</f>
        <v>1</v>
      </c>
      <c r="O142" s="30"/>
      <c r="P142" s="30"/>
      <c r="Q142" s="30"/>
      <c r="R142" s="30" t="str">
        <f>IFERROR(IF('Upload Data'!$A129 &lt;&gt; "", 'Upload Data'!$A129, 'Upload Data'!$B129) &amp; "-" &amp; 'Upload Data'!$C129, "-")</f>
        <v>-</v>
      </c>
      <c r="S142" s="30">
        <f t="shared" si="16"/>
        <v>0</v>
      </c>
      <c r="T142" s="30"/>
      <c r="U142" s="30" t="b">
        <f>IFERROR(OR('Upload Data'!$A129 = "", IFERROR(AND(LEN('Upload Data'!$A129 ) = 11, LEFT('Upload Data'!$A129, 4) = "FSC-", MID('Upload Data'!$A129, 5, 1) &gt;= "A", MID('Upload Data'!$A129, 5, 1) &lt;= "Z", V142 &gt; 0, INT(V142) = V142), FALSE)), FALSE)</f>
        <v>1</v>
      </c>
      <c r="V142" s="30">
        <f>IFERROR(VALUE(RIGHT('Upload Data'!$A129, 6)), -1)</f>
        <v>-1</v>
      </c>
      <c r="W142" s="30"/>
      <c r="X142" s="30" t="b">
        <f>IFERROR(OR('Upload Data'!$B129 = "", IFERROR(AND(LEN(AA142) &gt;= 2, MATCH(AB142, listCertificateTypes, 0), AC142 &gt; -1, INT(AC142) = AC142), FALSE)), FALSE)</f>
        <v>1</v>
      </c>
      <c r="Y142" s="30">
        <f>IFERROR(FIND("-", 'Upload Data'!$B129, 1), 1000)</f>
        <v>1000</v>
      </c>
      <c r="Z142" s="30">
        <f>IFERROR(FIND("-", 'Upload Data'!$B129, Y142 + 1), 1000)</f>
        <v>1000</v>
      </c>
      <c r="AA142" s="30" t="str">
        <f>IFERROR(LEFT('Upload Data'!$B129, Y142 - 1), "")</f>
        <v/>
      </c>
      <c r="AB142" s="30" t="str">
        <f>IFERROR(MID('Upload Data'!$B129, Y142 + 1, Z142 - Y142 - 1), "")</f>
        <v/>
      </c>
      <c r="AC142" s="30">
        <f>IFERROR(VALUE(RIGHT('Upload Data'!$B129, 6)), -1)</f>
        <v>-1</v>
      </c>
    </row>
    <row r="143" spans="1:29">
      <c r="A143" s="29">
        <f t="shared" si="12"/>
        <v>130</v>
      </c>
      <c r="B143" s="28" t="b">
        <f>NOT(IFERROR('Upload Data'!A130 = "ERROR", TRUE))</f>
        <v>1</v>
      </c>
      <c r="C143" s="28">
        <f t="shared" si="13"/>
        <v>130</v>
      </c>
      <c r="D143" s="30" t="b">
        <f>IF(B143, ('Upload Data'!A130 &amp; 'Upload Data'!B130 &amp; 'Upload Data'!D130 &amp; 'Upload Data'!E130 &amp; 'Upload Data'!F130) &lt;&gt; "", FALSE)</f>
        <v>0</v>
      </c>
      <c r="E143" s="28" t="str">
        <f t="shared" si="17"/>
        <v/>
      </c>
      <c r="F143" s="28" t="str">
        <f t="shared" si="18"/>
        <v/>
      </c>
      <c r="G143" s="30" t="b">
        <f t="shared" ref="G143:G206" si="19">AND(I143:N143)</f>
        <v>1</v>
      </c>
      <c r="H143" s="30" t="b">
        <f>IFERROR(AND(OR(NOT(D143), 'Upload Data'!$A130 &lt;&gt; "", 'Upload Data'!$B130 &lt;&gt; ""), I143, J143, S143 &lt;= 1), FALSE)</f>
        <v>1</v>
      </c>
      <c r="I143" s="30" t="b">
        <f t="shared" si="14"/>
        <v>1</v>
      </c>
      <c r="J143" s="30" t="b">
        <f t="shared" si="15"/>
        <v>1</v>
      </c>
      <c r="K143" s="31" t="s">
        <v>81</v>
      </c>
      <c r="L143" s="31" t="s">
        <v>81</v>
      </c>
      <c r="M143" s="30" t="b">
        <f>IFERROR(OR(NOT(D143), 'Upload Data'!E130 &lt;&gt; ""), FALSE)</f>
        <v>1</v>
      </c>
      <c r="N143" s="30" t="b">
        <f>IFERROR(OR(AND(NOT(D143), 'Upload Data'!F130 = ""), IFERROR(MATCH('Upload Data'!F130, listTradingRelationship, 0), FALSE)), FALSE)</f>
        <v>1</v>
      </c>
      <c r="O143" s="30"/>
      <c r="P143" s="30"/>
      <c r="Q143" s="30"/>
      <c r="R143" s="30" t="str">
        <f>IFERROR(IF('Upload Data'!$A130 &lt;&gt; "", 'Upload Data'!$A130, 'Upload Data'!$B130) &amp; "-" &amp; 'Upload Data'!$C130, "-")</f>
        <v>-</v>
      </c>
      <c r="S143" s="30">
        <f t="shared" si="16"/>
        <v>0</v>
      </c>
      <c r="T143" s="30"/>
      <c r="U143" s="30" t="b">
        <f>IFERROR(OR('Upload Data'!$A130 = "", IFERROR(AND(LEN('Upload Data'!$A130 ) = 11, LEFT('Upload Data'!$A130, 4) = "FSC-", MID('Upload Data'!$A130, 5, 1) &gt;= "A", MID('Upload Data'!$A130, 5, 1) &lt;= "Z", V143 &gt; 0, INT(V143) = V143), FALSE)), FALSE)</f>
        <v>1</v>
      </c>
      <c r="V143" s="30">
        <f>IFERROR(VALUE(RIGHT('Upload Data'!$A130, 6)), -1)</f>
        <v>-1</v>
      </c>
      <c r="W143" s="30"/>
      <c r="X143" s="30" t="b">
        <f>IFERROR(OR('Upload Data'!$B130 = "", IFERROR(AND(LEN(AA143) &gt;= 2, MATCH(AB143, listCertificateTypes, 0), AC143 &gt; -1, INT(AC143) = AC143), FALSE)), FALSE)</f>
        <v>1</v>
      </c>
      <c r="Y143" s="30">
        <f>IFERROR(FIND("-", 'Upload Data'!$B130, 1), 1000)</f>
        <v>1000</v>
      </c>
      <c r="Z143" s="30">
        <f>IFERROR(FIND("-", 'Upload Data'!$B130, Y143 + 1), 1000)</f>
        <v>1000</v>
      </c>
      <c r="AA143" s="30" t="str">
        <f>IFERROR(LEFT('Upload Data'!$B130, Y143 - 1), "")</f>
        <v/>
      </c>
      <c r="AB143" s="30" t="str">
        <f>IFERROR(MID('Upload Data'!$B130, Y143 + 1, Z143 - Y143 - 1), "")</f>
        <v/>
      </c>
      <c r="AC143" s="30">
        <f>IFERROR(VALUE(RIGHT('Upload Data'!$B130, 6)), -1)</f>
        <v>-1</v>
      </c>
    </row>
    <row r="144" spans="1:29">
      <c r="A144" s="29">
        <f t="shared" ref="A144:A207" si="20">IF(B144, C144, 0)</f>
        <v>131</v>
      </c>
      <c r="B144" s="28" t="b">
        <f>NOT(IFERROR('Upload Data'!A131 = "ERROR", TRUE))</f>
        <v>1</v>
      </c>
      <c r="C144" s="28">
        <f t="shared" ref="C144:C207" si="21">IF(B144, C143 + 1, C143)</f>
        <v>131</v>
      </c>
      <c r="D144" s="30" t="b">
        <f>IF(B144, ('Upload Data'!A131 &amp; 'Upload Data'!B131 &amp; 'Upload Data'!D131 &amp; 'Upload Data'!E131 &amp; 'Upload Data'!F131) &lt;&gt; "", FALSE)</f>
        <v>0</v>
      </c>
      <c r="E144" s="28" t="str">
        <f t="shared" si="17"/>
        <v/>
      </c>
      <c r="F144" s="28" t="str">
        <f t="shared" si="18"/>
        <v/>
      </c>
      <c r="G144" s="30" t="b">
        <f t="shared" si="19"/>
        <v>1</v>
      </c>
      <c r="H144" s="30" t="b">
        <f>IFERROR(AND(OR(NOT(D144), 'Upload Data'!$A131 &lt;&gt; "", 'Upload Data'!$B131 &lt;&gt; ""), I144, J144, S144 &lt;= 1), FALSE)</f>
        <v>1</v>
      </c>
      <c r="I144" s="30" t="b">
        <f t="shared" ref="I144:I207" si="22">$U144</f>
        <v>1</v>
      </c>
      <c r="J144" s="30" t="b">
        <f t="shared" ref="J144:J207" si="23">$X144</f>
        <v>1</v>
      </c>
      <c r="K144" s="31" t="s">
        <v>81</v>
      </c>
      <c r="L144" s="31" t="s">
        <v>81</v>
      </c>
      <c r="M144" s="30" t="b">
        <f>IFERROR(OR(NOT(D144), 'Upload Data'!E131 &lt;&gt; ""), FALSE)</f>
        <v>1</v>
      </c>
      <c r="N144" s="30" t="b">
        <f>IFERROR(OR(AND(NOT(D144), 'Upload Data'!F131 = ""), IFERROR(MATCH('Upload Data'!F131, listTradingRelationship, 0), FALSE)), FALSE)</f>
        <v>1</v>
      </c>
      <c r="O144" s="30"/>
      <c r="P144" s="30"/>
      <c r="Q144" s="30"/>
      <c r="R144" s="30" t="str">
        <f>IFERROR(IF('Upload Data'!$A131 &lt;&gt; "", 'Upload Data'!$A131, 'Upload Data'!$B131) &amp; "-" &amp; 'Upload Data'!$C131, "-")</f>
        <v>-</v>
      </c>
      <c r="S144" s="30">
        <f t="shared" ref="S144:S207" si="24">IF($R144 = "-", 0, COUNTIFS($R$15:$R$1013, $R144))</f>
        <v>0</v>
      </c>
      <c r="T144" s="30"/>
      <c r="U144" s="30" t="b">
        <f>IFERROR(OR('Upload Data'!$A131 = "", IFERROR(AND(LEN('Upload Data'!$A131 ) = 11, LEFT('Upload Data'!$A131, 4) = "FSC-", MID('Upload Data'!$A131, 5, 1) &gt;= "A", MID('Upload Data'!$A131, 5, 1) &lt;= "Z", V144 &gt; 0, INT(V144) = V144), FALSE)), FALSE)</f>
        <v>1</v>
      </c>
      <c r="V144" s="30">
        <f>IFERROR(VALUE(RIGHT('Upload Data'!$A131, 6)), -1)</f>
        <v>-1</v>
      </c>
      <c r="W144" s="30"/>
      <c r="X144" s="30" t="b">
        <f>IFERROR(OR('Upload Data'!$B131 = "", IFERROR(AND(LEN(AA144) &gt;= 2, MATCH(AB144, listCertificateTypes, 0), AC144 &gt; -1, INT(AC144) = AC144), FALSE)), FALSE)</f>
        <v>1</v>
      </c>
      <c r="Y144" s="30">
        <f>IFERROR(FIND("-", 'Upload Data'!$B131, 1), 1000)</f>
        <v>1000</v>
      </c>
      <c r="Z144" s="30">
        <f>IFERROR(FIND("-", 'Upload Data'!$B131, Y144 + 1), 1000)</f>
        <v>1000</v>
      </c>
      <c r="AA144" s="30" t="str">
        <f>IFERROR(LEFT('Upload Data'!$B131, Y144 - 1), "")</f>
        <v/>
      </c>
      <c r="AB144" s="30" t="str">
        <f>IFERROR(MID('Upload Data'!$B131, Y144 + 1, Z144 - Y144 - 1), "")</f>
        <v/>
      </c>
      <c r="AC144" s="30">
        <f>IFERROR(VALUE(RIGHT('Upload Data'!$B131, 6)), -1)</f>
        <v>-1</v>
      </c>
    </row>
    <row r="145" spans="1:29">
      <c r="A145" s="29">
        <f t="shared" si="20"/>
        <v>132</v>
      </c>
      <c r="B145" s="28" t="b">
        <f>NOT(IFERROR('Upload Data'!A132 = "ERROR", TRUE))</f>
        <v>1</v>
      </c>
      <c r="C145" s="28">
        <f t="shared" si="21"/>
        <v>132</v>
      </c>
      <c r="D145" s="30" t="b">
        <f>IF(B145, ('Upload Data'!A132 &amp; 'Upload Data'!B132 &amp; 'Upload Data'!D132 &amp; 'Upload Data'!E132 &amp; 'Upload Data'!F132) &lt;&gt; "", FALSE)</f>
        <v>0</v>
      </c>
      <c r="E145" s="28" t="str">
        <f t="shared" si="17"/>
        <v/>
      </c>
      <c r="F145" s="28" t="str">
        <f t="shared" si="18"/>
        <v/>
      </c>
      <c r="G145" s="30" t="b">
        <f t="shared" si="19"/>
        <v>1</v>
      </c>
      <c r="H145" s="30" t="b">
        <f>IFERROR(AND(OR(NOT(D145), 'Upload Data'!$A132 &lt;&gt; "", 'Upload Data'!$B132 &lt;&gt; ""), I145, J145, S145 &lt;= 1), FALSE)</f>
        <v>1</v>
      </c>
      <c r="I145" s="30" t="b">
        <f t="shared" si="22"/>
        <v>1</v>
      </c>
      <c r="J145" s="30" t="b">
        <f t="shared" si="23"/>
        <v>1</v>
      </c>
      <c r="K145" s="31" t="s">
        <v>81</v>
      </c>
      <c r="L145" s="31" t="s">
        <v>81</v>
      </c>
      <c r="M145" s="30" t="b">
        <f>IFERROR(OR(NOT(D145), 'Upload Data'!E132 &lt;&gt; ""), FALSE)</f>
        <v>1</v>
      </c>
      <c r="N145" s="30" t="b">
        <f>IFERROR(OR(AND(NOT(D145), 'Upload Data'!F132 = ""), IFERROR(MATCH('Upload Data'!F132, listTradingRelationship, 0), FALSE)), FALSE)</f>
        <v>1</v>
      </c>
      <c r="O145" s="30"/>
      <c r="P145" s="30"/>
      <c r="Q145" s="30"/>
      <c r="R145" s="30" t="str">
        <f>IFERROR(IF('Upload Data'!$A132 &lt;&gt; "", 'Upload Data'!$A132, 'Upload Data'!$B132) &amp; "-" &amp; 'Upload Data'!$C132, "-")</f>
        <v>-</v>
      </c>
      <c r="S145" s="30">
        <f t="shared" si="24"/>
        <v>0</v>
      </c>
      <c r="T145" s="30"/>
      <c r="U145" s="30" t="b">
        <f>IFERROR(OR('Upload Data'!$A132 = "", IFERROR(AND(LEN('Upload Data'!$A132 ) = 11, LEFT('Upload Data'!$A132, 4) = "FSC-", MID('Upload Data'!$A132, 5, 1) &gt;= "A", MID('Upload Data'!$A132, 5, 1) &lt;= "Z", V145 &gt; 0, INT(V145) = V145), FALSE)), FALSE)</f>
        <v>1</v>
      </c>
      <c r="V145" s="30">
        <f>IFERROR(VALUE(RIGHT('Upload Data'!$A132, 6)), -1)</f>
        <v>-1</v>
      </c>
      <c r="W145" s="30"/>
      <c r="X145" s="30" t="b">
        <f>IFERROR(OR('Upload Data'!$B132 = "", IFERROR(AND(LEN(AA145) &gt;= 2, MATCH(AB145, listCertificateTypes, 0), AC145 &gt; -1, INT(AC145) = AC145), FALSE)), FALSE)</f>
        <v>1</v>
      </c>
      <c r="Y145" s="30">
        <f>IFERROR(FIND("-", 'Upload Data'!$B132, 1), 1000)</f>
        <v>1000</v>
      </c>
      <c r="Z145" s="30">
        <f>IFERROR(FIND("-", 'Upload Data'!$B132, Y145 + 1), 1000)</f>
        <v>1000</v>
      </c>
      <c r="AA145" s="30" t="str">
        <f>IFERROR(LEFT('Upload Data'!$B132, Y145 - 1), "")</f>
        <v/>
      </c>
      <c r="AB145" s="30" t="str">
        <f>IFERROR(MID('Upload Data'!$B132, Y145 + 1, Z145 - Y145 - 1), "")</f>
        <v/>
      </c>
      <c r="AC145" s="30">
        <f>IFERROR(VALUE(RIGHT('Upload Data'!$B132, 6)), -1)</f>
        <v>-1</v>
      </c>
    </row>
    <row r="146" spans="1:29">
      <c r="A146" s="29">
        <f t="shared" si="20"/>
        <v>133</v>
      </c>
      <c r="B146" s="28" t="b">
        <f>NOT(IFERROR('Upload Data'!A133 = "ERROR", TRUE))</f>
        <v>1</v>
      </c>
      <c r="C146" s="28">
        <f t="shared" si="21"/>
        <v>133</v>
      </c>
      <c r="D146" s="30" t="b">
        <f>IF(B146, ('Upload Data'!A133 &amp; 'Upload Data'!B133 &amp; 'Upload Data'!D133 &amp; 'Upload Data'!E133 &amp; 'Upload Data'!F133) &lt;&gt; "", FALSE)</f>
        <v>0</v>
      </c>
      <c r="E146" s="28" t="str">
        <f t="shared" si="17"/>
        <v/>
      </c>
      <c r="F146" s="28" t="str">
        <f t="shared" si="18"/>
        <v/>
      </c>
      <c r="G146" s="30" t="b">
        <f t="shared" si="19"/>
        <v>1</v>
      </c>
      <c r="H146" s="30" t="b">
        <f>IFERROR(AND(OR(NOT(D146), 'Upload Data'!$A133 &lt;&gt; "", 'Upload Data'!$B133 &lt;&gt; ""), I146, J146, S146 &lt;= 1), FALSE)</f>
        <v>1</v>
      </c>
      <c r="I146" s="30" t="b">
        <f t="shared" si="22"/>
        <v>1</v>
      </c>
      <c r="J146" s="30" t="b">
        <f t="shared" si="23"/>
        <v>1</v>
      </c>
      <c r="K146" s="31" t="s">
        <v>81</v>
      </c>
      <c r="L146" s="31" t="s">
        <v>81</v>
      </c>
      <c r="M146" s="30" t="b">
        <f>IFERROR(OR(NOT(D146), 'Upload Data'!E133 &lt;&gt; ""), FALSE)</f>
        <v>1</v>
      </c>
      <c r="N146" s="30" t="b">
        <f>IFERROR(OR(AND(NOT(D146), 'Upload Data'!F133 = ""), IFERROR(MATCH('Upload Data'!F133, listTradingRelationship, 0), FALSE)), FALSE)</f>
        <v>1</v>
      </c>
      <c r="O146" s="30"/>
      <c r="P146" s="30"/>
      <c r="Q146" s="30"/>
      <c r="R146" s="30" t="str">
        <f>IFERROR(IF('Upload Data'!$A133 &lt;&gt; "", 'Upload Data'!$A133, 'Upload Data'!$B133) &amp; "-" &amp; 'Upload Data'!$C133, "-")</f>
        <v>-</v>
      </c>
      <c r="S146" s="30">
        <f t="shared" si="24"/>
        <v>0</v>
      </c>
      <c r="T146" s="30"/>
      <c r="U146" s="30" t="b">
        <f>IFERROR(OR('Upload Data'!$A133 = "", IFERROR(AND(LEN('Upload Data'!$A133 ) = 11, LEFT('Upload Data'!$A133, 4) = "FSC-", MID('Upload Data'!$A133, 5, 1) &gt;= "A", MID('Upload Data'!$A133, 5, 1) &lt;= "Z", V146 &gt; 0, INT(V146) = V146), FALSE)), FALSE)</f>
        <v>1</v>
      </c>
      <c r="V146" s="30">
        <f>IFERROR(VALUE(RIGHT('Upload Data'!$A133, 6)), -1)</f>
        <v>-1</v>
      </c>
      <c r="W146" s="30"/>
      <c r="X146" s="30" t="b">
        <f>IFERROR(OR('Upload Data'!$B133 = "", IFERROR(AND(LEN(AA146) &gt;= 2, MATCH(AB146, listCertificateTypes, 0), AC146 &gt; -1, INT(AC146) = AC146), FALSE)), FALSE)</f>
        <v>1</v>
      </c>
      <c r="Y146" s="30">
        <f>IFERROR(FIND("-", 'Upload Data'!$B133, 1), 1000)</f>
        <v>1000</v>
      </c>
      <c r="Z146" s="30">
        <f>IFERROR(FIND("-", 'Upload Data'!$B133, Y146 + 1), 1000)</f>
        <v>1000</v>
      </c>
      <c r="AA146" s="30" t="str">
        <f>IFERROR(LEFT('Upload Data'!$B133, Y146 - 1), "")</f>
        <v/>
      </c>
      <c r="AB146" s="30" t="str">
        <f>IFERROR(MID('Upload Data'!$B133, Y146 + 1, Z146 - Y146 - 1), "")</f>
        <v/>
      </c>
      <c r="AC146" s="30">
        <f>IFERROR(VALUE(RIGHT('Upload Data'!$B133, 6)), -1)</f>
        <v>-1</v>
      </c>
    </row>
    <row r="147" spans="1:29">
      <c r="A147" s="29">
        <f t="shared" si="20"/>
        <v>134</v>
      </c>
      <c r="B147" s="28" t="b">
        <f>NOT(IFERROR('Upload Data'!A134 = "ERROR", TRUE))</f>
        <v>1</v>
      </c>
      <c r="C147" s="28">
        <f t="shared" si="21"/>
        <v>134</v>
      </c>
      <c r="D147" s="30" t="b">
        <f>IF(B147, ('Upload Data'!A134 &amp; 'Upload Data'!B134 &amp; 'Upload Data'!D134 &amp; 'Upload Data'!E134 &amp; 'Upload Data'!F134) &lt;&gt; "", FALSE)</f>
        <v>0</v>
      </c>
      <c r="E147" s="28" t="str">
        <f t="shared" si="17"/>
        <v/>
      </c>
      <c r="F147" s="28" t="str">
        <f t="shared" si="18"/>
        <v/>
      </c>
      <c r="G147" s="30" t="b">
        <f t="shared" si="19"/>
        <v>1</v>
      </c>
      <c r="H147" s="30" t="b">
        <f>IFERROR(AND(OR(NOT(D147), 'Upload Data'!$A134 &lt;&gt; "", 'Upload Data'!$B134 &lt;&gt; ""), I147, J147, S147 &lt;= 1), FALSE)</f>
        <v>1</v>
      </c>
      <c r="I147" s="30" t="b">
        <f t="shared" si="22"/>
        <v>1</v>
      </c>
      <c r="J147" s="30" t="b">
        <f t="shared" si="23"/>
        <v>1</v>
      </c>
      <c r="K147" s="31" t="s">
        <v>81</v>
      </c>
      <c r="L147" s="31" t="s">
        <v>81</v>
      </c>
      <c r="M147" s="30" t="b">
        <f>IFERROR(OR(NOT(D147), 'Upload Data'!E134 &lt;&gt; ""), FALSE)</f>
        <v>1</v>
      </c>
      <c r="N147" s="30" t="b">
        <f>IFERROR(OR(AND(NOT(D147), 'Upload Data'!F134 = ""), IFERROR(MATCH('Upload Data'!F134, listTradingRelationship, 0), FALSE)), FALSE)</f>
        <v>1</v>
      </c>
      <c r="O147" s="30"/>
      <c r="P147" s="30"/>
      <c r="Q147" s="30"/>
      <c r="R147" s="30" t="str">
        <f>IFERROR(IF('Upload Data'!$A134 &lt;&gt; "", 'Upload Data'!$A134, 'Upload Data'!$B134) &amp; "-" &amp; 'Upload Data'!$C134, "-")</f>
        <v>-</v>
      </c>
      <c r="S147" s="30">
        <f t="shared" si="24"/>
        <v>0</v>
      </c>
      <c r="T147" s="30"/>
      <c r="U147" s="30" t="b">
        <f>IFERROR(OR('Upload Data'!$A134 = "", IFERROR(AND(LEN('Upload Data'!$A134 ) = 11, LEFT('Upload Data'!$A134, 4) = "FSC-", MID('Upload Data'!$A134, 5, 1) &gt;= "A", MID('Upload Data'!$A134, 5, 1) &lt;= "Z", V147 &gt; 0, INT(V147) = V147), FALSE)), FALSE)</f>
        <v>1</v>
      </c>
      <c r="V147" s="30">
        <f>IFERROR(VALUE(RIGHT('Upload Data'!$A134, 6)), -1)</f>
        <v>-1</v>
      </c>
      <c r="W147" s="30"/>
      <c r="X147" s="30" t="b">
        <f>IFERROR(OR('Upload Data'!$B134 = "", IFERROR(AND(LEN(AA147) &gt;= 2, MATCH(AB147, listCertificateTypes, 0), AC147 &gt; -1, INT(AC147) = AC147), FALSE)), FALSE)</f>
        <v>1</v>
      </c>
      <c r="Y147" s="30">
        <f>IFERROR(FIND("-", 'Upload Data'!$B134, 1), 1000)</f>
        <v>1000</v>
      </c>
      <c r="Z147" s="30">
        <f>IFERROR(FIND("-", 'Upload Data'!$B134, Y147 + 1), 1000)</f>
        <v>1000</v>
      </c>
      <c r="AA147" s="30" t="str">
        <f>IFERROR(LEFT('Upload Data'!$B134, Y147 - 1), "")</f>
        <v/>
      </c>
      <c r="AB147" s="30" t="str">
        <f>IFERROR(MID('Upload Data'!$B134, Y147 + 1, Z147 - Y147 - 1), "")</f>
        <v/>
      </c>
      <c r="AC147" s="30">
        <f>IFERROR(VALUE(RIGHT('Upload Data'!$B134, 6)), -1)</f>
        <v>-1</v>
      </c>
    </row>
    <row r="148" spans="1:29">
      <c r="A148" s="29">
        <f t="shared" si="20"/>
        <v>135</v>
      </c>
      <c r="B148" s="28" t="b">
        <f>NOT(IFERROR('Upload Data'!A135 = "ERROR", TRUE))</f>
        <v>1</v>
      </c>
      <c r="C148" s="28">
        <f t="shared" si="21"/>
        <v>135</v>
      </c>
      <c r="D148" s="30" t="b">
        <f>IF(B148, ('Upload Data'!A135 &amp; 'Upload Data'!B135 &amp; 'Upload Data'!D135 &amp; 'Upload Data'!E135 &amp; 'Upload Data'!F135) &lt;&gt; "", FALSE)</f>
        <v>0</v>
      </c>
      <c r="E148" s="28" t="str">
        <f t="shared" si="17"/>
        <v/>
      </c>
      <c r="F148" s="28" t="str">
        <f t="shared" si="18"/>
        <v/>
      </c>
      <c r="G148" s="30" t="b">
        <f t="shared" si="19"/>
        <v>1</v>
      </c>
      <c r="H148" s="30" t="b">
        <f>IFERROR(AND(OR(NOT(D148), 'Upload Data'!$A135 &lt;&gt; "", 'Upload Data'!$B135 &lt;&gt; ""), I148, J148, S148 &lt;= 1), FALSE)</f>
        <v>1</v>
      </c>
      <c r="I148" s="30" t="b">
        <f t="shared" si="22"/>
        <v>1</v>
      </c>
      <c r="J148" s="30" t="b">
        <f t="shared" si="23"/>
        <v>1</v>
      </c>
      <c r="K148" s="31" t="s">
        <v>81</v>
      </c>
      <c r="L148" s="31" t="s">
        <v>81</v>
      </c>
      <c r="M148" s="30" t="b">
        <f>IFERROR(OR(NOT(D148), 'Upload Data'!E135 &lt;&gt; ""), FALSE)</f>
        <v>1</v>
      </c>
      <c r="N148" s="30" t="b">
        <f>IFERROR(OR(AND(NOT(D148), 'Upload Data'!F135 = ""), IFERROR(MATCH('Upload Data'!F135, listTradingRelationship, 0), FALSE)), FALSE)</f>
        <v>1</v>
      </c>
      <c r="O148" s="30"/>
      <c r="P148" s="30"/>
      <c r="Q148" s="30"/>
      <c r="R148" s="30" t="str">
        <f>IFERROR(IF('Upload Data'!$A135 &lt;&gt; "", 'Upload Data'!$A135, 'Upload Data'!$B135) &amp; "-" &amp; 'Upload Data'!$C135, "-")</f>
        <v>-</v>
      </c>
      <c r="S148" s="30">
        <f t="shared" si="24"/>
        <v>0</v>
      </c>
      <c r="T148" s="30"/>
      <c r="U148" s="30" t="b">
        <f>IFERROR(OR('Upload Data'!$A135 = "", IFERROR(AND(LEN('Upload Data'!$A135 ) = 11, LEFT('Upload Data'!$A135, 4) = "FSC-", MID('Upload Data'!$A135, 5, 1) &gt;= "A", MID('Upload Data'!$A135, 5, 1) &lt;= "Z", V148 &gt; 0, INT(V148) = V148), FALSE)), FALSE)</f>
        <v>1</v>
      </c>
      <c r="V148" s="30">
        <f>IFERROR(VALUE(RIGHT('Upload Data'!$A135, 6)), -1)</f>
        <v>-1</v>
      </c>
      <c r="W148" s="30"/>
      <c r="X148" s="30" t="b">
        <f>IFERROR(OR('Upload Data'!$B135 = "", IFERROR(AND(LEN(AA148) &gt;= 2, MATCH(AB148, listCertificateTypes, 0), AC148 &gt; -1, INT(AC148) = AC148), FALSE)), FALSE)</f>
        <v>1</v>
      </c>
      <c r="Y148" s="30">
        <f>IFERROR(FIND("-", 'Upload Data'!$B135, 1), 1000)</f>
        <v>1000</v>
      </c>
      <c r="Z148" s="30">
        <f>IFERROR(FIND("-", 'Upload Data'!$B135, Y148 + 1), 1000)</f>
        <v>1000</v>
      </c>
      <c r="AA148" s="30" t="str">
        <f>IFERROR(LEFT('Upload Data'!$B135, Y148 - 1), "")</f>
        <v/>
      </c>
      <c r="AB148" s="30" t="str">
        <f>IFERROR(MID('Upload Data'!$B135, Y148 + 1, Z148 - Y148 - 1), "")</f>
        <v/>
      </c>
      <c r="AC148" s="30">
        <f>IFERROR(VALUE(RIGHT('Upload Data'!$B135, 6)), -1)</f>
        <v>-1</v>
      </c>
    </row>
    <row r="149" spans="1:29">
      <c r="A149" s="29">
        <f t="shared" si="20"/>
        <v>136</v>
      </c>
      <c r="B149" s="28" t="b">
        <f>NOT(IFERROR('Upload Data'!A136 = "ERROR", TRUE))</f>
        <v>1</v>
      </c>
      <c r="C149" s="28">
        <f t="shared" si="21"/>
        <v>136</v>
      </c>
      <c r="D149" s="30" t="b">
        <f>IF(B149, ('Upload Data'!A136 &amp; 'Upload Data'!B136 &amp; 'Upload Data'!D136 &amp; 'Upload Data'!E136 &amp; 'Upload Data'!F136) &lt;&gt; "", FALSE)</f>
        <v>0</v>
      </c>
      <c r="E149" s="28" t="str">
        <f t="shared" si="17"/>
        <v/>
      </c>
      <c r="F149" s="28" t="str">
        <f t="shared" si="18"/>
        <v/>
      </c>
      <c r="G149" s="30" t="b">
        <f t="shared" si="19"/>
        <v>1</v>
      </c>
      <c r="H149" s="30" t="b">
        <f>IFERROR(AND(OR(NOT(D149), 'Upload Data'!$A136 &lt;&gt; "", 'Upload Data'!$B136 &lt;&gt; ""), I149, J149, S149 &lt;= 1), FALSE)</f>
        <v>1</v>
      </c>
      <c r="I149" s="30" t="b">
        <f t="shared" si="22"/>
        <v>1</v>
      </c>
      <c r="J149" s="30" t="b">
        <f t="shared" si="23"/>
        <v>1</v>
      </c>
      <c r="K149" s="31" t="s">
        <v>81</v>
      </c>
      <c r="L149" s="31" t="s">
        <v>81</v>
      </c>
      <c r="M149" s="30" t="b">
        <f>IFERROR(OR(NOT(D149), 'Upload Data'!E136 &lt;&gt; ""), FALSE)</f>
        <v>1</v>
      </c>
      <c r="N149" s="30" t="b">
        <f>IFERROR(OR(AND(NOT(D149), 'Upload Data'!F136 = ""), IFERROR(MATCH('Upload Data'!F136, listTradingRelationship, 0), FALSE)), FALSE)</f>
        <v>1</v>
      </c>
      <c r="O149" s="30"/>
      <c r="P149" s="30"/>
      <c r="Q149" s="30"/>
      <c r="R149" s="30" t="str">
        <f>IFERROR(IF('Upload Data'!$A136 &lt;&gt; "", 'Upload Data'!$A136, 'Upload Data'!$B136) &amp; "-" &amp; 'Upload Data'!$C136, "-")</f>
        <v>-</v>
      </c>
      <c r="S149" s="30">
        <f t="shared" si="24"/>
        <v>0</v>
      </c>
      <c r="T149" s="30"/>
      <c r="U149" s="30" t="b">
        <f>IFERROR(OR('Upload Data'!$A136 = "", IFERROR(AND(LEN('Upload Data'!$A136 ) = 11, LEFT('Upload Data'!$A136, 4) = "FSC-", MID('Upload Data'!$A136, 5, 1) &gt;= "A", MID('Upload Data'!$A136, 5, 1) &lt;= "Z", V149 &gt; 0, INT(V149) = V149), FALSE)), FALSE)</f>
        <v>1</v>
      </c>
      <c r="V149" s="30">
        <f>IFERROR(VALUE(RIGHT('Upload Data'!$A136, 6)), -1)</f>
        <v>-1</v>
      </c>
      <c r="W149" s="30"/>
      <c r="X149" s="30" t="b">
        <f>IFERROR(OR('Upload Data'!$B136 = "", IFERROR(AND(LEN(AA149) &gt;= 2, MATCH(AB149, listCertificateTypes, 0), AC149 &gt; -1, INT(AC149) = AC149), FALSE)), FALSE)</f>
        <v>1</v>
      </c>
      <c r="Y149" s="30">
        <f>IFERROR(FIND("-", 'Upload Data'!$B136, 1), 1000)</f>
        <v>1000</v>
      </c>
      <c r="Z149" s="30">
        <f>IFERROR(FIND("-", 'Upload Data'!$B136, Y149 + 1), 1000)</f>
        <v>1000</v>
      </c>
      <c r="AA149" s="30" t="str">
        <f>IFERROR(LEFT('Upload Data'!$B136, Y149 - 1), "")</f>
        <v/>
      </c>
      <c r="AB149" s="30" t="str">
        <f>IFERROR(MID('Upload Data'!$B136, Y149 + 1, Z149 - Y149 - 1), "")</f>
        <v/>
      </c>
      <c r="AC149" s="30">
        <f>IFERROR(VALUE(RIGHT('Upload Data'!$B136, 6)), -1)</f>
        <v>-1</v>
      </c>
    </row>
    <row r="150" spans="1:29">
      <c r="A150" s="29">
        <f t="shared" si="20"/>
        <v>137</v>
      </c>
      <c r="B150" s="28" t="b">
        <f>NOT(IFERROR('Upload Data'!A137 = "ERROR", TRUE))</f>
        <v>1</v>
      </c>
      <c r="C150" s="28">
        <f t="shared" si="21"/>
        <v>137</v>
      </c>
      <c r="D150" s="30" t="b">
        <f>IF(B150, ('Upload Data'!A137 &amp; 'Upload Data'!B137 &amp; 'Upload Data'!D137 &amp; 'Upload Data'!E137 &amp; 'Upload Data'!F137) &lt;&gt; "", FALSE)</f>
        <v>0</v>
      </c>
      <c r="E150" s="28" t="str">
        <f t="shared" si="17"/>
        <v/>
      </c>
      <c r="F150" s="28" t="str">
        <f t="shared" si="18"/>
        <v/>
      </c>
      <c r="G150" s="30" t="b">
        <f t="shared" si="19"/>
        <v>1</v>
      </c>
      <c r="H150" s="30" t="b">
        <f>IFERROR(AND(OR(NOT(D150), 'Upload Data'!$A137 &lt;&gt; "", 'Upload Data'!$B137 &lt;&gt; ""), I150, J150, S150 &lt;= 1), FALSE)</f>
        <v>1</v>
      </c>
      <c r="I150" s="30" t="b">
        <f t="shared" si="22"/>
        <v>1</v>
      </c>
      <c r="J150" s="30" t="b">
        <f t="shared" si="23"/>
        <v>1</v>
      </c>
      <c r="K150" s="31" t="s">
        <v>81</v>
      </c>
      <c r="L150" s="31" t="s">
        <v>81</v>
      </c>
      <c r="M150" s="30" t="b">
        <f>IFERROR(OR(NOT(D150), 'Upload Data'!E137 &lt;&gt; ""), FALSE)</f>
        <v>1</v>
      </c>
      <c r="N150" s="30" t="b">
        <f>IFERROR(OR(AND(NOT(D150), 'Upload Data'!F137 = ""), IFERROR(MATCH('Upload Data'!F137, listTradingRelationship, 0), FALSE)), FALSE)</f>
        <v>1</v>
      </c>
      <c r="O150" s="30"/>
      <c r="P150" s="30"/>
      <c r="Q150" s="30"/>
      <c r="R150" s="30" t="str">
        <f>IFERROR(IF('Upload Data'!$A137 &lt;&gt; "", 'Upload Data'!$A137, 'Upload Data'!$B137) &amp; "-" &amp; 'Upload Data'!$C137, "-")</f>
        <v>-</v>
      </c>
      <c r="S150" s="30">
        <f t="shared" si="24"/>
        <v>0</v>
      </c>
      <c r="T150" s="30"/>
      <c r="U150" s="30" t="b">
        <f>IFERROR(OR('Upload Data'!$A137 = "", IFERROR(AND(LEN('Upload Data'!$A137 ) = 11, LEFT('Upload Data'!$A137, 4) = "FSC-", MID('Upload Data'!$A137, 5, 1) &gt;= "A", MID('Upload Data'!$A137, 5, 1) &lt;= "Z", V150 &gt; 0, INT(V150) = V150), FALSE)), FALSE)</f>
        <v>1</v>
      </c>
      <c r="V150" s="30">
        <f>IFERROR(VALUE(RIGHT('Upload Data'!$A137, 6)), -1)</f>
        <v>-1</v>
      </c>
      <c r="W150" s="30"/>
      <c r="X150" s="30" t="b">
        <f>IFERROR(OR('Upload Data'!$B137 = "", IFERROR(AND(LEN(AA150) &gt;= 2, MATCH(AB150, listCertificateTypes, 0), AC150 &gt; -1, INT(AC150) = AC150), FALSE)), FALSE)</f>
        <v>1</v>
      </c>
      <c r="Y150" s="30">
        <f>IFERROR(FIND("-", 'Upload Data'!$B137, 1), 1000)</f>
        <v>1000</v>
      </c>
      <c r="Z150" s="30">
        <f>IFERROR(FIND("-", 'Upload Data'!$B137, Y150 + 1), 1000)</f>
        <v>1000</v>
      </c>
      <c r="AA150" s="30" t="str">
        <f>IFERROR(LEFT('Upload Data'!$B137, Y150 - 1), "")</f>
        <v/>
      </c>
      <c r="AB150" s="30" t="str">
        <f>IFERROR(MID('Upload Data'!$B137, Y150 + 1, Z150 - Y150 - 1), "")</f>
        <v/>
      </c>
      <c r="AC150" s="30">
        <f>IFERROR(VALUE(RIGHT('Upload Data'!$B137, 6)), -1)</f>
        <v>-1</v>
      </c>
    </row>
    <row r="151" spans="1:29">
      <c r="A151" s="29">
        <f t="shared" si="20"/>
        <v>138</v>
      </c>
      <c r="B151" s="28" t="b">
        <f>NOT(IFERROR('Upload Data'!A138 = "ERROR", TRUE))</f>
        <v>1</v>
      </c>
      <c r="C151" s="28">
        <f t="shared" si="21"/>
        <v>138</v>
      </c>
      <c r="D151" s="30" t="b">
        <f>IF(B151, ('Upload Data'!A138 &amp; 'Upload Data'!B138 &amp; 'Upload Data'!D138 &amp; 'Upload Data'!E138 &amp; 'Upload Data'!F138) &lt;&gt; "", FALSE)</f>
        <v>0</v>
      </c>
      <c r="E151" s="28" t="str">
        <f t="shared" si="17"/>
        <v/>
      </c>
      <c r="F151" s="28" t="str">
        <f t="shared" si="18"/>
        <v/>
      </c>
      <c r="G151" s="30" t="b">
        <f t="shared" si="19"/>
        <v>1</v>
      </c>
      <c r="H151" s="30" t="b">
        <f>IFERROR(AND(OR(NOT(D151), 'Upload Data'!$A138 &lt;&gt; "", 'Upload Data'!$B138 &lt;&gt; ""), I151, J151, S151 &lt;= 1), FALSE)</f>
        <v>1</v>
      </c>
      <c r="I151" s="30" t="b">
        <f t="shared" si="22"/>
        <v>1</v>
      </c>
      <c r="J151" s="30" t="b">
        <f t="shared" si="23"/>
        <v>1</v>
      </c>
      <c r="K151" s="31" t="s">
        <v>81</v>
      </c>
      <c r="L151" s="31" t="s">
        <v>81</v>
      </c>
      <c r="M151" s="30" t="b">
        <f>IFERROR(OR(NOT(D151), 'Upload Data'!E138 &lt;&gt; ""), FALSE)</f>
        <v>1</v>
      </c>
      <c r="N151" s="30" t="b">
        <f>IFERROR(OR(AND(NOT(D151), 'Upload Data'!F138 = ""), IFERROR(MATCH('Upload Data'!F138, listTradingRelationship, 0), FALSE)), FALSE)</f>
        <v>1</v>
      </c>
      <c r="O151" s="30"/>
      <c r="P151" s="30"/>
      <c r="Q151" s="30"/>
      <c r="R151" s="30" t="str">
        <f>IFERROR(IF('Upload Data'!$A138 &lt;&gt; "", 'Upload Data'!$A138, 'Upload Data'!$B138) &amp; "-" &amp; 'Upload Data'!$C138, "-")</f>
        <v>-</v>
      </c>
      <c r="S151" s="30">
        <f t="shared" si="24"/>
        <v>0</v>
      </c>
      <c r="T151" s="30"/>
      <c r="U151" s="30" t="b">
        <f>IFERROR(OR('Upload Data'!$A138 = "", IFERROR(AND(LEN('Upload Data'!$A138 ) = 11, LEFT('Upload Data'!$A138, 4) = "FSC-", MID('Upload Data'!$A138, 5, 1) &gt;= "A", MID('Upload Data'!$A138, 5, 1) &lt;= "Z", V151 &gt; 0, INT(V151) = V151), FALSE)), FALSE)</f>
        <v>1</v>
      </c>
      <c r="V151" s="30">
        <f>IFERROR(VALUE(RIGHT('Upload Data'!$A138, 6)), -1)</f>
        <v>-1</v>
      </c>
      <c r="W151" s="30"/>
      <c r="X151" s="30" t="b">
        <f>IFERROR(OR('Upload Data'!$B138 = "", IFERROR(AND(LEN(AA151) &gt;= 2, MATCH(AB151, listCertificateTypes, 0), AC151 &gt; -1, INT(AC151) = AC151), FALSE)), FALSE)</f>
        <v>1</v>
      </c>
      <c r="Y151" s="30">
        <f>IFERROR(FIND("-", 'Upload Data'!$B138, 1), 1000)</f>
        <v>1000</v>
      </c>
      <c r="Z151" s="30">
        <f>IFERROR(FIND("-", 'Upload Data'!$B138, Y151 + 1), 1000)</f>
        <v>1000</v>
      </c>
      <c r="AA151" s="30" t="str">
        <f>IFERROR(LEFT('Upload Data'!$B138, Y151 - 1), "")</f>
        <v/>
      </c>
      <c r="AB151" s="30" t="str">
        <f>IFERROR(MID('Upload Data'!$B138, Y151 + 1, Z151 - Y151 - 1), "")</f>
        <v/>
      </c>
      <c r="AC151" s="30">
        <f>IFERROR(VALUE(RIGHT('Upload Data'!$B138, 6)), -1)</f>
        <v>-1</v>
      </c>
    </row>
    <row r="152" spans="1:29">
      <c r="A152" s="29">
        <f t="shared" si="20"/>
        <v>139</v>
      </c>
      <c r="B152" s="28" t="b">
        <f>NOT(IFERROR('Upload Data'!A139 = "ERROR", TRUE))</f>
        <v>1</v>
      </c>
      <c r="C152" s="28">
        <f t="shared" si="21"/>
        <v>139</v>
      </c>
      <c r="D152" s="30" t="b">
        <f>IF(B152, ('Upload Data'!A139 &amp; 'Upload Data'!B139 &amp; 'Upload Data'!D139 &amp; 'Upload Data'!E139 &amp; 'Upload Data'!F139) &lt;&gt; "", FALSE)</f>
        <v>0</v>
      </c>
      <c r="E152" s="28" t="str">
        <f t="shared" si="17"/>
        <v/>
      </c>
      <c r="F152" s="28" t="str">
        <f t="shared" si="18"/>
        <v/>
      </c>
      <c r="G152" s="30" t="b">
        <f t="shared" si="19"/>
        <v>1</v>
      </c>
      <c r="H152" s="30" t="b">
        <f>IFERROR(AND(OR(NOT(D152), 'Upload Data'!$A139 &lt;&gt; "", 'Upload Data'!$B139 &lt;&gt; ""), I152, J152, S152 &lt;= 1), FALSE)</f>
        <v>1</v>
      </c>
      <c r="I152" s="30" t="b">
        <f t="shared" si="22"/>
        <v>1</v>
      </c>
      <c r="J152" s="30" t="b">
        <f t="shared" si="23"/>
        <v>1</v>
      </c>
      <c r="K152" s="31" t="s">
        <v>81</v>
      </c>
      <c r="L152" s="31" t="s">
        <v>81</v>
      </c>
      <c r="M152" s="30" t="b">
        <f>IFERROR(OR(NOT(D152), 'Upload Data'!E139 &lt;&gt; ""), FALSE)</f>
        <v>1</v>
      </c>
      <c r="N152" s="30" t="b">
        <f>IFERROR(OR(AND(NOT(D152), 'Upload Data'!F139 = ""), IFERROR(MATCH('Upload Data'!F139, listTradingRelationship, 0), FALSE)), FALSE)</f>
        <v>1</v>
      </c>
      <c r="O152" s="30"/>
      <c r="P152" s="30"/>
      <c r="Q152" s="30"/>
      <c r="R152" s="30" t="str">
        <f>IFERROR(IF('Upload Data'!$A139 &lt;&gt; "", 'Upload Data'!$A139, 'Upload Data'!$B139) &amp; "-" &amp; 'Upload Data'!$C139, "-")</f>
        <v>-</v>
      </c>
      <c r="S152" s="30">
        <f t="shared" si="24"/>
        <v>0</v>
      </c>
      <c r="T152" s="30"/>
      <c r="U152" s="30" t="b">
        <f>IFERROR(OR('Upload Data'!$A139 = "", IFERROR(AND(LEN('Upload Data'!$A139 ) = 11, LEFT('Upload Data'!$A139, 4) = "FSC-", MID('Upload Data'!$A139, 5, 1) &gt;= "A", MID('Upload Data'!$A139, 5, 1) &lt;= "Z", V152 &gt; 0, INT(V152) = V152), FALSE)), FALSE)</f>
        <v>1</v>
      </c>
      <c r="V152" s="30">
        <f>IFERROR(VALUE(RIGHT('Upload Data'!$A139, 6)), -1)</f>
        <v>-1</v>
      </c>
      <c r="W152" s="30"/>
      <c r="X152" s="30" t="b">
        <f>IFERROR(OR('Upload Data'!$B139 = "", IFERROR(AND(LEN(AA152) &gt;= 2, MATCH(AB152, listCertificateTypes, 0), AC152 &gt; -1, INT(AC152) = AC152), FALSE)), FALSE)</f>
        <v>1</v>
      </c>
      <c r="Y152" s="30">
        <f>IFERROR(FIND("-", 'Upload Data'!$B139, 1), 1000)</f>
        <v>1000</v>
      </c>
      <c r="Z152" s="30">
        <f>IFERROR(FIND("-", 'Upload Data'!$B139, Y152 + 1), 1000)</f>
        <v>1000</v>
      </c>
      <c r="AA152" s="30" t="str">
        <f>IFERROR(LEFT('Upload Data'!$B139, Y152 - 1), "")</f>
        <v/>
      </c>
      <c r="AB152" s="30" t="str">
        <f>IFERROR(MID('Upload Data'!$B139, Y152 + 1, Z152 - Y152 - 1), "")</f>
        <v/>
      </c>
      <c r="AC152" s="30">
        <f>IFERROR(VALUE(RIGHT('Upload Data'!$B139, 6)), -1)</f>
        <v>-1</v>
      </c>
    </row>
    <row r="153" spans="1:29">
      <c r="A153" s="29">
        <f t="shared" si="20"/>
        <v>140</v>
      </c>
      <c r="B153" s="28" t="b">
        <f>NOT(IFERROR('Upload Data'!A140 = "ERROR", TRUE))</f>
        <v>1</v>
      </c>
      <c r="C153" s="28">
        <f t="shared" si="21"/>
        <v>140</v>
      </c>
      <c r="D153" s="30" t="b">
        <f>IF(B153, ('Upload Data'!A140 &amp; 'Upload Data'!B140 &amp; 'Upload Data'!D140 &amp; 'Upload Data'!E140 &amp; 'Upload Data'!F140) &lt;&gt; "", FALSE)</f>
        <v>0</v>
      </c>
      <c r="E153" s="28" t="str">
        <f t="shared" si="17"/>
        <v/>
      </c>
      <c r="F153" s="28" t="str">
        <f t="shared" si="18"/>
        <v/>
      </c>
      <c r="G153" s="30" t="b">
        <f t="shared" si="19"/>
        <v>1</v>
      </c>
      <c r="H153" s="30" t="b">
        <f>IFERROR(AND(OR(NOT(D153), 'Upload Data'!$A140 &lt;&gt; "", 'Upload Data'!$B140 &lt;&gt; ""), I153, J153, S153 &lt;= 1), FALSE)</f>
        <v>1</v>
      </c>
      <c r="I153" s="30" t="b">
        <f t="shared" si="22"/>
        <v>1</v>
      </c>
      <c r="J153" s="30" t="b">
        <f t="shared" si="23"/>
        <v>1</v>
      </c>
      <c r="K153" s="31" t="s">
        <v>81</v>
      </c>
      <c r="L153" s="31" t="s">
        <v>81</v>
      </c>
      <c r="M153" s="30" t="b">
        <f>IFERROR(OR(NOT(D153), 'Upload Data'!E140 &lt;&gt; ""), FALSE)</f>
        <v>1</v>
      </c>
      <c r="N153" s="30" t="b">
        <f>IFERROR(OR(AND(NOT(D153), 'Upload Data'!F140 = ""), IFERROR(MATCH('Upload Data'!F140, listTradingRelationship, 0), FALSE)), FALSE)</f>
        <v>1</v>
      </c>
      <c r="O153" s="30"/>
      <c r="P153" s="30"/>
      <c r="Q153" s="30"/>
      <c r="R153" s="30" t="str">
        <f>IFERROR(IF('Upload Data'!$A140 &lt;&gt; "", 'Upload Data'!$A140, 'Upload Data'!$B140) &amp; "-" &amp; 'Upload Data'!$C140, "-")</f>
        <v>-</v>
      </c>
      <c r="S153" s="30">
        <f t="shared" si="24"/>
        <v>0</v>
      </c>
      <c r="T153" s="30"/>
      <c r="U153" s="30" t="b">
        <f>IFERROR(OR('Upload Data'!$A140 = "", IFERROR(AND(LEN('Upload Data'!$A140 ) = 11, LEFT('Upload Data'!$A140, 4) = "FSC-", MID('Upload Data'!$A140, 5, 1) &gt;= "A", MID('Upload Data'!$A140, 5, 1) &lt;= "Z", V153 &gt; 0, INT(V153) = V153), FALSE)), FALSE)</f>
        <v>1</v>
      </c>
      <c r="V153" s="30">
        <f>IFERROR(VALUE(RIGHT('Upload Data'!$A140, 6)), -1)</f>
        <v>-1</v>
      </c>
      <c r="W153" s="30"/>
      <c r="X153" s="30" t="b">
        <f>IFERROR(OR('Upload Data'!$B140 = "", IFERROR(AND(LEN(AA153) &gt;= 2, MATCH(AB153, listCertificateTypes, 0), AC153 &gt; -1, INT(AC153) = AC153), FALSE)), FALSE)</f>
        <v>1</v>
      </c>
      <c r="Y153" s="30">
        <f>IFERROR(FIND("-", 'Upload Data'!$B140, 1), 1000)</f>
        <v>1000</v>
      </c>
      <c r="Z153" s="30">
        <f>IFERROR(FIND("-", 'Upload Data'!$B140, Y153 + 1), 1000)</f>
        <v>1000</v>
      </c>
      <c r="AA153" s="30" t="str">
        <f>IFERROR(LEFT('Upload Data'!$B140, Y153 - 1), "")</f>
        <v/>
      </c>
      <c r="AB153" s="30" t="str">
        <f>IFERROR(MID('Upload Data'!$B140, Y153 + 1, Z153 - Y153 - 1), "")</f>
        <v/>
      </c>
      <c r="AC153" s="30">
        <f>IFERROR(VALUE(RIGHT('Upload Data'!$B140, 6)), -1)</f>
        <v>-1</v>
      </c>
    </row>
    <row r="154" spans="1:29">
      <c r="A154" s="29">
        <f t="shared" si="20"/>
        <v>141</v>
      </c>
      <c r="B154" s="28" t="b">
        <f>NOT(IFERROR('Upload Data'!A141 = "ERROR", TRUE))</f>
        <v>1</v>
      </c>
      <c r="C154" s="28">
        <f t="shared" si="21"/>
        <v>141</v>
      </c>
      <c r="D154" s="30" t="b">
        <f>IF(B154, ('Upload Data'!A141 &amp; 'Upload Data'!B141 &amp; 'Upload Data'!D141 &amp; 'Upload Data'!E141 &amp; 'Upload Data'!F141) &lt;&gt; "", FALSE)</f>
        <v>0</v>
      </c>
      <c r="E154" s="28" t="str">
        <f t="shared" si="17"/>
        <v/>
      </c>
      <c r="F154" s="28" t="str">
        <f t="shared" si="18"/>
        <v/>
      </c>
      <c r="G154" s="30" t="b">
        <f t="shared" si="19"/>
        <v>1</v>
      </c>
      <c r="H154" s="30" t="b">
        <f>IFERROR(AND(OR(NOT(D154), 'Upload Data'!$A141 &lt;&gt; "", 'Upload Data'!$B141 &lt;&gt; ""), I154, J154, S154 &lt;= 1), FALSE)</f>
        <v>1</v>
      </c>
      <c r="I154" s="30" t="b">
        <f t="shared" si="22"/>
        <v>1</v>
      </c>
      <c r="J154" s="30" t="b">
        <f t="shared" si="23"/>
        <v>1</v>
      </c>
      <c r="K154" s="31" t="s">
        <v>81</v>
      </c>
      <c r="L154" s="31" t="s">
        <v>81</v>
      </c>
      <c r="M154" s="30" t="b">
        <f>IFERROR(OR(NOT(D154), 'Upload Data'!E141 &lt;&gt; ""), FALSE)</f>
        <v>1</v>
      </c>
      <c r="N154" s="30" t="b">
        <f>IFERROR(OR(AND(NOT(D154), 'Upload Data'!F141 = ""), IFERROR(MATCH('Upload Data'!F141, listTradingRelationship, 0), FALSE)), FALSE)</f>
        <v>1</v>
      </c>
      <c r="O154" s="30"/>
      <c r="P154" s="30"/>
      <c r="Q154" s="30"/>
      <c r="R154" s="30" t="str">
        <f>IFERROR(IF('Upload Data'!$A141 &lt;&gt; "", 'Upload Data'!$A141, 'Upload Data'!$B141) &amp; "-" &amp; 'Upload Data'!$C141, "-")</f>
        <v>-</v>
      </c>
      <c r="S154" s="30">
        <f t="shared" si="24"/>
        <v>0</v>
      </c>
      <c r="T154" s="30"/>
      <c r="U154" s="30" t="b">
        <f>IFERROR(OR('Upload Data'!$A141 = "", IFERROR(AND(LEN('Upload Data'!$A141 ) = 11, LEFT('Upload Data'!$A141, 4) = "FSC-", MID('Upload Data'!$A141, 5, 1) &gt;= "A", MID('Upload Data'!$A141, 5, 1) &lt;= "Z", V154 &gt; 0, INT(V154) = V154), FALSE)), FALSE)</f>
        <v>1</v>
      </c>
      <c r="V154" s="30">
        <f>IFERROR(VALUE(RIGHT('Upload Data'!$A141, 6)), -1)</f>
        <v>-1</v>
      </c>
      <c r="W154" s="30"/>
      <c r="X154" s="30" t="b">
        <f>IFERROR(OR('Upload Data'!$B141 = "", IFERROR(AND(LEN(AA154) &gt;= 2, MATCH(AB154, listCertificateTypes, 0), AC154 &gt; -1, INT(AC154) = AC154), FALSE)), FALSE)</f>
        <v>1</v>
      </c>
      <c r="Y154" s="30">
        <f>IFERROR(FIND("-", 'Upload Data'!$B141, 1), 1000)</f>
        <v>1000</v>
      </c>
      <c r="Z154" s="30">
        <f>IFERROR(FIND("-", 'Upload Data'!$B141, Y154 + 1), 1000)</f>
        <v>1000</v>
      </c>
      <c r="AA154" s="30" t="str">
        <f>IFERROR(LEFT('Upload Data'!$B141, Y154 - 1), "")</f>
        <v/>
      </c>
      <c r="AB154" s="30" t="str">
        <f>IFERROR(MID('Upload Data'!$B141, Y154 + 1, Z154 - Y154 - 1), "")</f>
        <v/>
      </c>
      <c r="AC154" s="30">
        <f>IFERROR(VALUE(RIGHT('Upload Data'!$B141, 6)), -1)</f>
        <v>-1</v>
      </c>
    </row>
    <row r="155" spans="1:29">
      <c r="A155" s="29">
        <f t="shared" si="20"/>
        <v>142</v>
      </c>
      <c r="B155" s="28" t="b">
        <f>NOT(IFERROR('Upload Data'!A142 = "ERROR", TRUE))</f>
        <v>1</v>
      </c>
      <c r="C155" s="28">
        <f t="shared" si="21"/>
        <v>142</v>
      </c>
      <c r="D155" s="30" t="b">
        <f>IF(B155, ('Upload Data'!A142 &amp; 'Upload Data'!B142 &amp; 'Upload Data'!D142 &amp; 'Upload Data'!E142 &amp; 'Upload Data'!F142) &lt;&gt; "", FALSE)</f>
        <v>0</v>
      </c>
      <c r="E155" s="28" t="str">
        <f t="shared" si="17"/>
        <v/>
      </c>
      <c r="F155" s="28" t="str">
        <f t="shared" si="18"/>
        <v/>
      </c>
      <c r="G155" s="30" t="b">
        <f t="shared" si="19"/>
        <v>1</v>
      </c>
      <c r="H155" s="30" t="b">
        <f>IFERROR(AND(OR(NOT(D155), 'Upload Data'!$A142 &lt;&gt; "", 'Upload Data'!$B142 &lt;&gt; ""), I155, J155, S155 &lt;= 1), FALSE)</f>
        <v>1</v>
      </c>
      <c r="I155" s="30" t="b">
        <f t="shared" si="22"/>
        <v>1</v>
      </c>
      <c r="J155" s="30" t="b">
        <f t="shared" si="23"/>
        <v>1</v>
      </c>
      <c r="K155" s="31" t="s">
        <v>81</v>
      </c>
      <c r="L155" s="31" t="s">
        <v>81</v>
      </c>
      <c r="M155" s="30" t="b">
        <f>IFERROR(OR(NOT(D155), 'Upload Data'!E142 &lt;&gt; ""), FALSE)</f>
        <v>1</v>
      </c>
      <c r="N155" s="30" t="b">
        <f>IFERROR(OR(AND(NOT(D155), 'Upload Data'!F142 = ""), IFERROR(MATCH('Upload Data'!F142, listTradingRelationship, 0), FALSE)), FALSE)</f>
        <v>1</v>
      </c>
      <c r="O155" s="30"/>
      <c r="P155" s="30"/>
      <c r="Q155" s="30"/>
      <c r="R155" s="30" t="str">
        <f>IFERROR(IF('Upload Data'!$A142 &lt;&gt; "", 'Upload Data'!$A142, 'Upload Data'!$B142) &amp; "-" &amp; 'Upload Data'!$C142, "-")</f>
        <v>-</v>
      </c>
      <c r="S155" s="30">
        <f t="shared" si="24"/>
        <v>0</v>
      </c>
      <c r="T155" s="30"/>
      <c r="U155" s="30" t="b">
        <f>IFERROR(OR('Upload Data'!$A142 = "", IFERROR(AND(LEN('Upload Data'!$A142 ) = 11, LEFT('Upload Data'!$A142, 4) = "FSC-", MID('Upload Data'!$A142, 5, 1) &gt;= "A", MID('Upload Data'!$A142, 5, 1) &lt;= "Z", V155 &gt; 0, INT(V155) = V155), FALSE)), FALSE)</f>
        <v>1</v>
      </c>
      <c r="V155" s="30">
        <f>IFERROR(VALUE(RIGHT('Upload Data'!$A142, 6)), -1)</f>
        <v>-1</v>
      </c>
      <c r="W155" s="30"/>
      <c r="X155" s="30" t="b">
        <f>IFERROR(OR('Upload Data'!$B142 = "", IFERROR(AND(LEN(AA155) &gt;= 2, MATCH(AB155, listCertificateTypes, 0), AC155 &gt; -1, INT(AC155) = AC155), FALSE)), FALSE)</f>
        <v>1</v>
      </c>
      <c r="Y155" s="30">
        <f>IFERROR(FIND("-", 'Upload Data'!$B142, 1), 1000)</f>
        <v>1000</v>
      </c>
      <c r="Z155" s="30">
        <f>IFERROR(FIND("-", 'Upload Data'!$B142, Y155 + 1), 1000)</f>
        <v>1000</v>
      </c>
      <c r="AA155" s="30" t="str">
        <f>IFERROR(LEFT('Upload Data'!$B142, Y155 - 1), "")</f>
        <v/>
      </c>
      <c r="AB155" s="30" t="str">
        <f>IFERROR(MID('Upload Data'!$B142, Y155 + 1, Z155 - Y155 - 1), "")</f>
        <v/>
      </c>
      <c r="AC155" s="30">
        <f>IFERROR(VALUE(RIGHT('Upload Data'!$B142, 6)), -1)</f>
        <v>-1</v>
      </c>
    </row>
    <row r="156" spans="1:29">
      <c r="A156" s="29">
        <f t="shared" si="20"/>
        <v>143</v>
      </c>
      <c r="B156" s="28" t="b">
        <f>NOT(IFERROR('Upload Data'!A143 = "ERROR", TRUE))</f>
        <v>1</v>
      </c>
      <c r="C156" s="28">
        <f t="shared" si="21"/>
        <v>143</v>
      </c>
      <c r="D156" s="30" t="b">
        <f>IF(B156, ('Upload Data'!A143 &amp; 'Upload Data'!B143 &amp; 'Upload Data'!D143 &amp; 'Upload Data'!E143 &amp; 'Upload Data'!F143) &lt;&gt; "", FALSE)</f>
        <v>0</v>
      </c>
      <c r="E156" s="28" t="str">
        <f t="shared" si="17"/>
        <v/>
      </c>
      <c r="F156" s="28" t="str">
        <f t="shared" si="18"/>
        <v/>
      </c>
      <c r="G156" s="30" t="b">
        <f t="shared" si="19"/>
        <v>1</v>
      </c>
      <c r="H156" s="30" t="b">
        <f>IFERROR(AND(OR(NOT(D156), 'Upload Data'!$A143 &lt;&gt; "", 'Upload Data'!$B143 &lt;&gt; ""), I156, J156, S156 &lt;= 1), FALSE)</f>
        <v>1</v>
      </c>
      <c r="I156" s="30" t="b">
        <f t="shared" si="22"/>
        <v>1</v>
      </c>
      <c r="J156" s="30" t="b">
        <f t="shared" si="23"/>
        <v>1</v>
      </c>
      <c r="K156" s="31" t="s">
        <v>81</v>
      </c>
      <c r="L156" s="31" t="s">
        <v>81</v>
      </c>
      <c r="M156" s="30" t="b">
        <f>IFERROR(OR(NOT(D156), 'Upload Data'!E143 &lt;&gt; ""), FALSE)</f>
        <v>1</v>
      </c>
      <c r="N156" s="30" t="b">
        <f>IFERROR(OR(AND(NOT(D156), 'Upload Data'!F143 = ""), IFERROR(MATCH('Upload Data'!F143, listTradingRelationship, 0), FALSE)), FALSE)</f>
        <v>1</v>
      </c>
      <c r="O156" s="30"/>
      <c r="P156" s="30"/>
      <c r="Q156" s="30"/>
      <c r="R156" s="30" t="str">
        <f>IFERROR(IF('Upload Data'!$A143 &lt;&gt; "", 'Upload Data'!$A143, 'Upload Data'!$B143) &amp; "-" &amp; 'Upload Data'!$C143, "-")</f>
        <v>-</v>
      </c>
      <c r="S156" s="30">
        <f t="shared" si="24"/>
        <v>0</v>
      </c>
      <c r="T156" s="30"/>
      <c r="U156" s="30" t="b">
        <f>IFERROR(OR('Upload Data'!$A143 = "", IFERROR(AND(LEN('Upload Data'!$A143 ) = 11, LEFT('Upload Data'!$A143, 4) = "FSC-", MID('Upload Data'!$A143, 5, 1) &gt;= "A", MID('Upload Data'!$A143, 5, 1) &lt;= "Z", V156 &gt; 0, INT(V156) = V156), FALSE)), FALSE)</f>
        <v>1</v>
      </c>
      <c r="V156" s="30">
        <f>IFERROR(VALUE(RIGHT('Upload Data'!$A143, 6)), -1)</f>
        <v>-1</v>
      </c>
      <c r="W156" s="30"/>
      <c r="X156" s="30" t="b">
        <f>IFERROR(OR('Upload Data'!$B143 = "", IFERROR(AND(LEN(AA156) &gt;= 2, MATCH(AB156, listCertificateTypes, 0), AC156 &gt; -1, INT(AC156) = AC156), FALSE)), FALSE)</f>
        <v>1</v>
      </c>
      <c r="Y156" s="30">
        <f>IFERROR(FIND("-", 'Upload Data'!$B143, 1), 1000)</f>
        <v>1000</v>
      </c>
      <c r="Z156" s="30">
        <f>IFERROR(FIND("-", 'Upload Data'!$B143, Y156 + 1), 1000)</f>
        <v>1000</v>
      </c>
      <c r="AA156" s="30" t="str">
        <f>IFERROR(LEFT('Upload Data'!$B143, Y156 - 1), "")</f>
        <v/>
      </c>
      <c r="AB156" s="30" t="str">
        <f>IFERROR(MID('Upload Data'!$B143, Y156 + 1, Z156 - Y156 - 1), "")</f>
        <v/>
      </c>
      <c r="AC156" s="30">
        <f>IFERROR(VALUE(RIGHT('Upload Data'!$B143, 6)), -1)</f>
        <v>-1</v>
      </c>
    </row>
    <row r="157" spans="1:29">
      <c r="A157" s="29">
        <f t="shared" si="20"/>
        <v>144</v>
      </c>
      <c r="B157" s="28" t="b">
        <f>NOT(IFERROR('Upload Data'!A144 = "ERROR", TRUE))</f>
        <v>1</v>
      </c>
      <c r="C157" s="28">
        <f t="shared" si="21"/>
        <v>144</v>
      </c>
      <c r="D157" s="30" t="b">
        <f>IF(B157, ('Upload Data'!A144 &amp; 'Upload Data'!B144 &amp; 'Upload Data'!D144 &amp; 'Upload Data'!E144 &amp; 'Upload Data'!F144) &lt;&gt; "", FALSE)</f>
        <v>0</v>
      </c>
      <c r="E157" s="28" t="str">
        <f t="shared" si="17"/>
        <v/>
      </c>
      <c r="F157" s="28" t="str">
        <f t="shared" si="18"/>
        <v/>
      </c>
      <c r="G157" s="30" t="b">
        <f t="shared" si="19"/>
        <v>1</v>
      </c>
      <c r="H157" s="30" t="b">
        <f>IFERROR(AND(OR(NOT(D157), 'Upload Data'!$A144 &lt;&gt; "", 'Upload Data'!$B144 &lt;&gt; ""), I157, J157, S157 &lt;= 1), FALSE)</f>
        <v>1</v>
      </c>
      <c r="I157" s="30" t="b">
        <f t="shared" si="22"/>
        <v>1</v>
      </c>
      <c r="J157" s="30" t="b">
        <f t="shared" si="23"/>
        <v>1</v>
      </c>
      <c r="K157" s="31" t="s">
        <v>81</v>
      </c>
      <c r="L157" s="31" t="s">
        <v>81</v>
      </c>
      <c r="M157" s="30" t="b">
        <f>IFERROR(OR(NOT(D157), 'Upload Data'!E144 &lt;&gt; ""), FALSE)</f>
        <v>1</v>
      </c>
      <c r="N157" s="30" t="b">
        <f>IFERROR(OR(AND(NOT(D157), 'Upload Data'!F144 = ""), IFERROR(MATCH('Upload Data'!F144, listTradingRelationship, 0), FALSE)), FALSE)</f>
        <v>1</v>
      </c>
      <c r="O157" s="30"/>
      <c r="P157" s="30"/>
      <c r="Q157" s="30"/>
      <c r="R157" s="30" t="str">
        <f>IFERROR(IF('Upload Data'!$A144 &lt;&gt; "", 'Upload Data'!$A144, 'Upload Data'!$B144) &amp; "-" &amp; 'Upload Data'!$C144, "-")</f>
        <v>-</v>
      </c>
      <c r="S157" s="30">
        <f t="shared" si="24"/>
        <v>0</v>
      </c>
      <c r="T157" s="30"/>
      <c r="U157" s="30" t="b">
        <f>IFERROR(OR('Upload Data'!$A144 = "", IFERROR(AND(LEN('Upload Data'!$A144 ) = 11, LEFT('Upload Data'!$A144, 4) = "FSC-", MID('Upload Data'!$A144, 5, 1) &gt;= "A", MID('Upload Data'!$A144, 5, 1) &lt;= "Z", V157 &gt; 0, INT(V157) = V157), FALSE)), FALSE)</f>
        <v>1</v>
      </c>
      <c r="V157" s="30">
        <f>IFERROR(VALUE(RIGHT('Upload Data'!$A144, 6)), -1)</f>
        <v>-1</v>
      </c>
      <c r="W157" s="30"/>
      <c r="X157" s="30" t="b">
        <f>IFERROR(OR('Upload Data'!$B144 = "", IFERROR(AND(LEN(AA157) &gt;= 2, MATCH(AB157, listCertificateTypes, 0), AC157 &gt; -1, INT(AC157) = AC157), FALSE)), FALSE)</f>
        <v>1</v>
      </c>
      <c r="Y157" s="30">
        <f>IFERROR(FIND("-", 'Upload Data'!$B144, 1), 1000)</f>
        <v>1000</v>
      </c>
      <c r="Z157" s="30">
        <f>IFERROR(FIND("-", 'Upload Data'!$B144, Y157 + 1), 1000)</f>
        <v>1000</v>
      </c>
      <c r="AA157" s="30" t="str">
        <f>IFERROR(LEFT('Upload Data'!$B144, Y157 - 1), "")</f>
        <v/>
      </c>
      <c r="AB157" s="30" t="str">
        <f>IFERROR(MID('Upload Data'!$B144, Y157 + 1, Z157 - Y157 - 1), "")</f>
        <v/>
      </c>
      <c r="AC157" s="30">
        <f>IFERROR(VALUE(RIGHT('Upload Data'!$B144, 6)), -1)</f>
        <v>-1</v>
      </c>
    </row>
    <row r="158" spans="1:29">
      <c r="A158" s="29">
        <f t="shared" si="20"/>
        <v>145</v>
      </c>
      <c r="B158" s="28" t="b">
        <f>NOT(IFERROR('Upload Data'!A145 = "ERROR", TRUE))</f>
        <v>1</v>
      </c>
      <c r="C158" s="28">
        <f t="shared" si="21"/>
        <v>145</v>
      </c>
      <c r="D158" s="30" t="b">
        <f>IF(B158, ('Upload Data'!A145 &amp; 'Upload Data'!B145 &amp; 'Upload Data'!D145 &amp; 'Upload Data'!E145 &amp; 'Upload Data'!F145) &lt;&gt; "", FALSE)</f>
        <v>0</v>
      </c>
      <c r="E158" s="28" t="str">
        <f t="shared" si="17"/>
        <v/>
      </c>
      <c r="F158" s="28" t="str">
        <f t="shared" si="18"/>
        <v/>
      </c>
      <c r="G158" s="30" t="b">
        <f t="shared" si="19"/>
        <v>1</v>
      </c>
      <c r="H158" s="30" t="b">
        <f>IFERROR(AND(OR(NOT(D158), 'Upload Data'!$A145 &lt;&gt; "", 'Upload Data'!$B145 &lt;&gt; ""), I158, J158, S158 &lt;= 1), FALSE)</f>
        <v>1</v>
      </c>
      <c r="I158" s="30" t="b">
        <f t="shared" si="22"/>
        <v>1</v>
      </c>
      <c r="J158" s="30" t="b">
        <f t="shared" si="23"/>
        <v>1</v>
      </c>
      <c r="K158" s="31" t="s">
        <v>81</v>
      </c>
      <c r="L158" s="31" t="s">
        <v>81</v>
      </c>
      <c r="M158" s="30" t="b">
        <f>IFERROR(OR(NOT(D158), 'Upload Data'!E145 &lt;&gt; ""), FALSE)</f>
        <v>1</v>
      </c>
      <c r="N158" s="30" t="b">
        <f>IFERROR(OR(AND(NOT(D158), 'Upload Data'!F145 = ""), IFERROR(MATCH('Upload Data'!F145, listTradingRelationship, 0), FALSE)), FALSE)</f>
        <v>1</v>
      </c>
      <c r="O158" s="30"/>
      <c r="P158" s="30"/>
      <c r="Q158" s="30"/>
      <c r="R158" s="30" t="str">
        <f>IFERROR(IF('Upload Data'!$A145 &lt;&gt; "", 'Upload Data'!$A145, 'Upload Data'!$B145) &amp; "-" &amp; 'Upload Data'!$C145, "-")</f>
        <v>-</v>
      </c>
      <c r="S158" s="30">
        <f t="shared" si="24"/>
        <v>0</v>
      </c>
      <c r="T158" s="30"/>
      <c r="U158" s="30" t="b">
        <f>IFERROR(OR('Upload Data'!$A145 = "", IFERROR(AND(LEN('Upload Data'!$A145 ) = 11, LEFT('Upload Data'!$A145, 4) = "FSC-", MID('Upload Data'!$A145, 5, 1) &gt;= "A", MID('Upload Data'!$A145, 5, 1) &lt;= "Z", V158 &gt; 0, INT(V158) = V158), FALSE)), FALSE)</f>
        <v>1</v>
      </c>
      <c r="V158" s="30">
        <f>IFERROR(VALUE(RIGHT('Upload Data'!$A145, 6)), -1)</f>
        <v>-1</v>
      </c>
      <c r="W158" s="30"/>
      <c r="X158" s="30" t="b">
        <f>IFERROR(OR('Upload Data'!$B145 = "", IFERROR(AND(LEN(AA158) &gt;= 2, MATCH(AB158, listCertificateTypes, 0), AC158 &gt; -1, INT(AC158) = AC158), FALSE)), FALSE)</f>
        <v>1</v>
      </c>
      <c r="Y158" s="30">
        <f>IFERROR(FIND("-", 'Upload Data'!$B145, 1), 1000)</f>
        <v>1000</v>
      </c>
      <c r="Z158" s="30">
        <f>IFERROR(FIND("-", 'Upload Data'!$B145, Y158 + 1), 1000)</f>
        <v>1000</v>
      </c>
      <c r="AA158" s="30" t="str">
        <f>IFERROR(LEFT('Upload Data'!$B145, Y158 - 1), "")</f>
        <v/>
      </c>
      <c r="AB158" s="30" t="str">
        <f>IFERROR(MID('Upload Data'!$B145, Y158 + 1, Z158 - Y158 - 1), "")</f>
        <v/>
      </c>
      <c r="AC158" s="30">
        <f>IFERROR(VALUE(RIGHT('Upload Data'!$B145, 6)), -1)</f>
        <v>-1</v>
      </c>
    </row>
    <row r="159" spans="1:29">
      <c r="A159" s="29">
        <f t="shared" si="20"/>
        <v>146</v>
      </c>
      <c r="B159" s="28" t="b">
        <f>NOT(IFERROR('Upload Data'!A146 = "ERROR", TRUE))</f>
        <v>1</v>
      </c>
      <c r="C159" s="28">
        <f t="shared" si="21"/>
        <v>146</v>
      </c>
      <c r="D159" s="30" t="b">
        <f>IF(B159, ('Upload Data'!A146 &amp; 'Upload Data'!B146 &amp; 'Upload Data'!D146 &amp; 'Upload Data'!E146 &amp; 'Upload Data'!F146) &lt;&gt; "", FALSE)</f>
        <v>0</v>
      </c>
      <c r="E159" s="28" t="str">
        <f t="shared" si="17"/>
        <v/>
      </c>
      <c r="F159" s="28" t="str">
        <f t="shared" si="18"/>
        <v/>
      </c>
      <c r="G159" s="30" t="b">
        <f t="shared" si="19"/>
        <v>1</v>
      </c>
      <c r="H159" s="30" t="b">
        <f>IFERROR(AND(OR(NOT(D159), 'Upload Data'!$A146 &lt;&gt; "", 'Upload Data'!$B146 &lt;&gt; ""), I159, J159, S159 &lt;= 1), FALSE)</f>
        <v>1</v>
      </c>
      <c r="I159" s="30" t="b">
        <f t="shared" si="22"/>
        <v>1</v>
      </c>
      <c r="J159" s="30" t="b">
        <f t="shared" si="23"/>
        <v>1</v>
      </c>
      <c r="K159" s="31" t="s">
        <v>81</v>
      </c>
      <c r="L159" s="31" t="s">
        <v>81</v>
      </c>
      <c r="M159" s="30" t="b">
        <f>IFERROR(OR(NOT(D159), 'Upload Data'!E146 &lt;&gt; ""), FALSE)</f>
        <v>1</v>
      </c>
      <c r="N159" s="30" t="b">
        <f>IFERROR(OR(AND(NOT(D159), 'Upload Data'!F146 = ""), IFERROR(MATCH('Upload Data'!F146, listTradingRelationship, 0), FALSE)), FALSE)</f>
        <v>1</v>
      </c>
      <c r="O159" s="30"/>
      <c r="P159" s="30"/>
      <c r="Q159" s="30"/>
      <c r="R159" s="30" t="str">
        <f>IFERROR(IF('Upload Data'!$A146 &lt;&gt; "", 'Upload Data'!$A146, 'Upload Data'!$B146) &amp; "-" &amp; 'Upload Data'!$C146, "-")</f>
        <v>-</v>
      </c>
      <c r="S159" s="30">
        <f t="shared" si="24"/>
        <v>0</v>
      </c>
      <c r="T159" s="30"/>
      <c r="U159" s="30" t="b">
        <f>IFERROR(OR('Upload Data'!$A146 = "", IFERROR(AND(LEN('Upload Data'!$A146 ) = 11, LEFT('Upload Data'!$A146, 4) = "FSC-", MID('Upload Data'!$A146, 5, 1) &gt;= "A", MID('Upload Data'!$A146, 5, 1) &lt;= "Z", V159 &gt; 0, INT(V159) = V159), FALSE)), FALSE)</f>
        <v>1</v>
      </c>
      <c r="V159" s="30">
        <f>IFERROR(VALUE(RIGHT('Upload Data'!$A146, 6)), -1)</f>
        <v>-1</v>
      </c>
      <c r="W159" s="30"/>
      <c r="X159" s="30" t="b">
        <f>IFERROR(OR('Upload Data'!$B146 = "", IFERROR(AND(LEN(AA159) &gt;= 2, MATCH(AB159, listCertificateTypes, 0), AC159 &gt; -1, INT(AC159) = AC159), FALSE)), FALSE)</f>
        <v>1</v>
      </c>
      <c r="Y159" s="30">
        <f>IFERROR(FIND("-", 'Upload Data'!$B146, 1), 1000)</f>
        <v>1000</v>
      </c>
      <c r="Z159" s="30">
        <f>IFERROR(FIND("-", 'Upload Data'!$B146, Y159 + 1), 1000)</f>
        <v>1000</v>
      </c>
      <c r="AA159" s="30" t="str">
        <f>IFERROR(LEFT('Upload Data'!$B146, Y159 - 1), "")</f>
        <v/>
      </c>
      <c r="AB159" s="30" t="str">
        <f>IFERROR(MID('Upload Data'!$B146, Y159 + 1, Z159 - Y159 - 1), "")</f>
        <v/>
      </c>
      <c r="AC159" s="30">
        <f>IFERROR(VALUE(RIGHT('Upload Data'!$B146, 6)), -1)</f>
        <v>-1</v>
      </c>
    </row>
    <row r="160" spans="1:29">
      <c r="A160" s="29">
        <f t="shared" si="20"/>
        <v>147</v>
      </c>
      <c r="B160" s="28" t="b">
        <f>NOT(IFERROR('Upload Data'!A147 = "ERROR", TRUE))</f>
        <v>1</v>
      </c>
      <c r="C160" s="28">
        <f t="shared" si="21"/>
        <v>147</v>
      </c>
      <c r="D160" s="30" t="b">
        <f>IF(B160, ('Upload Data'!A147 &amp; 'Upload Data'!B147 &amp; 'Upload Data'!D147 &amp; 'Upload Data'!E147 &amp; 'Upload Data'!F147) &lt;&gt; "", FALSE)</f>
        <v>0</v>
      </c>
      <c r="E160" s="28" t="str">
        <f t="shared" si="17"/>
        <v/>
      </c>
      <c r="F160" s="28" t="str">
        <f t="shared" si="18"/>
        <v/>
      </c>
      <c r="G160" s="30" t="b">
        <f t="shared" si="19"/>
        <v>1</v>
      </c>
      <c r="H160" s="30" t="b">
        <f>IFERROR(AND(OR(NOT(D160), 'Upload Data'!$A147 &lt;&gt; "", 'Upload Data'!$B147 &lt;&gt; ""), I160, J160, S160 &lt;= 1), FALSE)</f>
        <v>1</v>
      </c>
      <c r="I160" s="30" t="b">
        <f t="shared" si="22"/>
        <v>1</v>
      </c>
      <c r="J160" s="30" t="b">
        <f t="shared" si="23"/>
        <v>1</v>
      </c>
      <c r="K160" s="31" t="s">
        <v>81</v>
      </c>
      <c r="L160" s="31" t="s">
        <v>81</v>
      </c>
      <c r="M160" s="30" t="b">
        <f>IFERROR(OR(NOT(D160), 'Upload Data'!E147 &lt;&gt; ""), FALSE)</f>
        <v>1</v>
      </c>
      <c r="N160" s="30" t="b">
        <f>IFERROR(OR(AND(NOT(D160), 'Upload Data'!F147 = ""), IFERROR(MATCH('Upload Data'!F147, listTradingRelationship, 0), FALSE)), FALSE)</f>
        <v>1</v>
      </c>
      <c r="O160" s="30"/>
      <c r="P160" s="30"/>
      <c r="Q160" s="30"/>
      <c r="R160" s="30" t="str">
        <f>IFERROR(IF('Upload Data'!$A147 &lt;&gt; "", 'Upload Data'!$A147, 'Upload Data'!$B147) &amp; "-" &amp; 'Upload Data'!$C147, "-")</f>
        <v>-</v>
      </c>
      <c r="S160" s="30">
        <f t="shared" si="24"/>
        <v>0</v>
      </c>
      <c r="T160" s="30"/>
      <c r="U160" s="30" t="b">
        <f>IFERROR(OR('Upload Data'!$A147 = "", IFERROR(AND(LEN('Upload Data'!$A147 ) = 11, LEFT('Upload Data'!$A147, 4) = "FSC-", MID('Upload Data'!$A147, 5, 1) &gt;= "A", MID('Upload Data'!$A147, 5, 1) &lt;= "Z", V160 &gt; 0, INT(V160) = V160), FALSE)), FALSE)</f>
        <v>1</v>
      </c>
      <c r="V160" s="30">
        <f>IFERROR(VALUE(RIGHT('Upload Data'!$A147, 6)), -1)</f>
        <v>-1</v>
      </c>
      <c r="W160" s="30"/>
      <c r="X160" s="30" t="b">
        <f>IFERROR(OR('Upload Data'!$B147 = "", IFERROR(AND(LEN(AA160) &gt;= 2, MATCH(AB160, listCertificateTypes, 0), AC160 &gt; -1, INT(AC160) = AC160), FALSE)), FALSE)</f>
        <v>1</v>
      </c>
      <c r="Y160" s="30">
        <f>IFERROR(FIND("-", 'Upload Data'!$B147, 1), 1000)</f>
        <v>1000</v>
      </c>
      <c r="Z160" s="30">
        <f>IFERROR(FIND("-", 'Upload Data'!$B147, Y160 + 1), 1000)</f>
        <v>1000</v>
      </c>
      <c r="AA160" s="30" t="str">
        <f>IFERROR(LEFT('Upload Data'!$B147, Y160 - 1), "")</f>
        <v/>
      </c>
      <c r="AB160" s="30" t="str">
        <f>IFERROR(MID('Upload Data'!$B147, Y160 + 1, Z160 - Y160 - 1), "")</f>
        <v/>
      </c>
      <c r="AC160" s="30">
        <f>IFERROR(VALUE(RIGHT('Upload Data'!$B147, 6)), -1)</f>
        <v>-1</v>
      </c>
    </row>
    <row r="161" spans="1:29">
      <c r="A161" s="29">
        <f t="shared" si="20"/>
        <v>148</v>
      </c>
      <c r="B161" s="28" t="b">
        <f>NOT(IFERROR('Upload Data'!A148 = "ERROR", TRUE))</f>
        <v>1</v>
      </c>
      <c r="C161" s="28">
        <f t="shared" si="21"/>
        <v>148</v>
      </c>
      <c r="D161" s="30" t="b">
        <f>IF(B161, ('Upload Data'!A148 &amp; 'Upload Data'!B148 &amp; 'Upload Data'!D148 &amp; 'Upload Data'!E148 &amp; 'Upload Data'!F148) &lt;&gt; "", FALSE)</f>
        <v>0</v>
      </c>
      <c r="E161" s="28" t="str">
        <f t="shared" si="17"/>
        <v/>
      </c>
      <c r="F161" s="28" t="str">
        <f t="shared" si="18"/>
        <v/>
      </c>
      <c r="G161" s="30" t="b">
        <f t="shared" si="19"/>
        <v>1</v>
      </c>
      <c r="H161" s="30" t="b">
        <f>IFERROR(AND(OR(NOT(D161), 'Upload Data'!$A148 &lt;&gt; "", 'Upload Data'!$B148 &lt;&gt; ""), I161, J161, S161 &lt;= 1), FALSE)</f>
        <v>1</v>
      </c>
      <c r="I161" s="30" t="b">
        <f t="shared" si="22"/>
        <v>1</v>
      </c>
      <c r="J161" s="30" t="b">
        <f t="shared" si="23"/>
        <v>1</v>
      </c>
      <c r="K161" s="31" t="s">
        <v>81</v>
      </c>
      <c r="L161" s="31" t="s">
        <v>81</v>
      </c>
      <c r="M161" s="30" t="b">
        <f>IFERROR(OR(NOT(D161), 'Upload Data'!E148 &lt;&gt; ""), FALSE)</f>
        <v>1</v>
      </c>
      <c r="N161" s="30" t="b">
        <f>IFERROR(OR(AND(NOT(D161), 'Upload Data'!F148 = ""), IFERROR(MATCH('Upload Data'!F148, listTradingRelationship, 0), FALSE)), FALSE)</f>
        <v>1</v>
      </c>
      <c r="O161" s="30"/>
      <c r="P161" s="30"/>
      <c r="Q161" s="30"/>
      <c r="R161" s="30" t="str">
        <f>IFERROR(IF('Upload Data'!$A148 &lt;&gt; "", 'Upload Data'!$A148, 'Upload Data'!$B148) &amp; "-" &amp; 'Upload Data'!$C148, "-")</f>
        <v>-</v>
      </c>
      <c r="S161" s="30">
        <f t="shared" si="24"/>
        <v>0</v>
      </c>
      <c r="T161" s="30"/>
      <c r="U161" s="30" t="b">
        <f>IFERROR(OR('Upload Data'!$A148 = "", IFERROR(AND(LEN('Upload Data'!$A148 ) = 11, LEFT('Upload Data'!$A148, 4) = "FSC-", MID('Upload Data'!$A148, 5, 1) &gt;= "A", MID('Upload Data'!$A148, 5, 1) &lt;= "Z", V161 &gt; 0, INT(V161) = V161), FALSE)), FALSE)</f>
        <v>1</v>
      </c>
      <c r="V161" s="30">
        <f>IFERROR(VALUE(RIGHT('Upload Data'!$A148, 6)), -1)</f>
        <v>-1</v>
      </c>
      <c r="W161" s="30"/>
      <c r="X161" s="30" t="b">
        <f>IFERROR(OR('Upload Data'!$B148 = "", IFERROR(AND(LEN(AA161) &gt;= 2, MATCH(AB161, listCertificateTypes, 0), AC161 &gt; -1, INT(AC161) = AC161), FALSE)), FALSE)</f>
        <v>1</v>
      </c>
      <c r="Y161" s="30">
        <f>IFERROR(FIND("-", 'Upload Data'!$B148, 1), 1000)</f>
        <v>1000</v>
      </c>
      <c r="Z161" s="30">
        <f>IFERROR(FIND("-", 'Upload Data'!$B148, Y161 + 1), 1000)</f>
        <v>1000</v>
      </c>
      <c r="AA161" s="30" t="str">
        <f>IFERROR(LEFT('Upload Data'!$B148, Y161 - 1), "")</f>
        <v/>
      </c>
      <c r="AB161" s="30" t="str">
        <f>IFERROR(MID('Upload Data'!$B148, Y161 + 1, Z161 - Y161 - 1), "")</f>
        <v/>
      </c>
      <c r="AC161" s="30">
        <f>IFERROR(VALUE(RIGHT('Upload Data'!$B148, 6)), -1)</f>
        <v>-1</v>
      </c>
    </row>
    <row r="162" spans="1:29">
      <c r="A162" s="29">
        <f t="shared" si="20"/>
        <v>149</v>
      </c>
      <c r="B162" s="28" t="b">
        <f>NOT(IFERROR('Upload Data'!A149 = "ERROR", TRUE))</f>
        <v>1</v>
      </c>
      <c r="C162" s="28">
        <f t="shared" si="21"/>
        <v>149</v>
      </c>
      <c r="D162" s="30" t="b">
        <f>IF(B162, ('Upload Data'!A149 &amp; 'Upload Data'!B149 &amp; 'Upload Data'!D149 &amp; 'Upload Data'!E149 &amp; 'Upload Data'!F149) &lt;&gt; "", FALSE)</f>
        <v>0</v>
      </c>
      <c r="E162" s="28" t="str">
        <f t="shared" si="17"/>
        <v/>
      </c>
      <c r="F162" s="28" t="str">
        <f t="shared" si="18"/>
        <v/>
      </c>
      <c r="G162" s="30" t="b">
        <f t="shared" si="19"/>
        <v>1</v>
      </c>
      <c r="H162" s="30" t="b">
        <f>IFERROR(AND(OR(NOT(D162), 'Upload Data'!$A149 &lt;&gt; "", 'Upload Data'!$B149 &lt;&gt; ""), I162, J162, S162 &lt;= 1), FALSE)</f>
        <v>1</v>
      </c>
      <c r="I162" s="30" t="b">
        <f t="shared" si="22"/>
        <v>1</v>
      </c>
      <c r="J162" s="30" t="b">
        <f t="shared" si="23"/>
        <v>1</v>
      </c>
      <c r="K162" s="31" t="s">
        <v>81</v>
      </c>
      <c r="L162" s="31" t="s">
        <v>81</v>
      </c>
      <c r="M162" s="30" t="b">
        <f>IFERROR(OR(NOT(D162), 'Upload Data'!E149 &lt;&gt; ""), FALSE)</f>
        <v>1</v>
      </c>
      <c r="N162" s="30" t="b">
        <f>IFERROR(OR(AND(NOT(D162), 'Upload Data'!F149 = ""), IFERROR(MATCH('Upload Data'!F149, listTradingRelationship, 0), FALSE)), FALSE)</f>
        <v>1</v>
      </c>
      <c r="O162" s="30"/>
      <c r="P162" s="30"/>
      <c r="Q162" s="30"/>
      <c r="R162" s="30" t="str">
        <f>IFERROR(IF('Upload Data'!$A149 &lt;&gt; "", 'Upload Data'!$A149, 'Upload Data'!$B149) &amp; "-" &amp; 'Upload Data'!$C149, "-")</f>
        <v>-</v>
      </c>
      <c r="S162" s="30">
        <f t="shared" si="24"/>
        <v>0</v>
      </c>
      <c r="T162" s="30"/>
      <c r="U162" s="30" t="b">
        <f>IFERROR(OR('Upload Data'!$A149 = "", IFERROR(AND(LEN('Upload Data'!$A149 ) = 11, LEFT('Upload Data'!$A149, 4) = "FSC-", MID('Upload Data'!$A149, 5, 1) &gt;= "A", MID('Upload Data'!$A149, 5, 1) &lt;= "Z", V162 &gt; 0, INT(V162) = V162), FALSE)), FALSE)</f>
        <v>1</v>
      </c>
      <c r="V162" s="30">
        <f>IFERROR(VALUE(RIGHT('Upload Data'!$A149, 6)), -1)</f>
        <v>-1</v>
      </c>
      <c r="W162" s="30"/>
      <c r="X162" s="30" t="b">
        <f>IFERROR(OR('Upload Data'!$B149 = "", IFERROR(AND(LEN(AA162) &gt;= 2, MATCH(AB162, listCertificateTypes, 0), AC162 &gt; -1, INT(AC162) = AC162), FALSE)), FALSE)</f>
        <v>1</v>
      </c>
      <c r="Y162" s="30">
        <f>IFERROR(FIND("-", 'Upload Data'!$B149, 1), 1000)</f>
        <v>1000</v>
      </c>
      <c r="Z162" s="30">
        <f>IFERROR(FIND("-", 'Upload Data'!$B149, Y162 + 1), 1000)</f>
        <v>1000</v>
      </c>
      <c r="AA162" s="30" t="str">
        <f>IFERROR(LEFT('Upload Data'!$B149, Y162 - 1), "")</f>
        <v/>
      </c>
      <c r="AB162" s="30" t="str">
        <f>IFERROR(MID('Upload Data'!$B149, Y162 + 1, Z162 - Y162 - 1), "")</f>
        <v/>
      </c>
      <c r="AC162" s="30">
        <f>IFERROR(VALUE(RIGHT('Upload Data'!$B149, 6)), -1)</f>
        <v>-1</v>
      </c>
    </row>
    <row r="163" spans="1:29">
      <c r="A163" s="29">
        <f t="shared" si="20"/>
        <v>150</v>
      </c>
      <c r="B163" s="28" t="b">
        <f>NOT(IFERROR('Upload Data'!A150 = "ERROR", TRUE))</f>
        <v>1</v>
      </c>
      <c r="C163" s="28">
        <f t="shared" si="21"/>
        <v>150</v>
      </c>
      <c r="D163" s="30" t="b">
        <f>IF(B163, ('Upload Data'!A150 &amp; 'Upload Data'!B150 &amp; 'Upload Data'!D150 &amp; 'Upload Data'!E150 &amp; 'Upload Data'!F150) &lt;&gt; "", FALSE)</f>
        <v>0</v>
      </c>
      <c r="E163" s="28" t="str">
        <f t="shared" si="17"/>
        <v/>
      </c>
      <c r="F163" s="28" t="str">
        <f t="shared" si="18"/>
        <v/>
      </c>
      <c r="G163" s="30" t="b">
        <f t="shared" si="19"/>
        <v>1</v>
      </c>
      <c r="H163" s="30" t="b">
        <f>IFERROR(AND(OR(NOT(D163), 'Upload Data'!$A150 &lt;&gt; "", 'Upload Data'!$B150 &lt;&gt; ""), I163, J163, S163 &lt;= 1), FALSE)</f>
        <v>1</v>
      </c>
      <c r="I163" s="30" t="b">
        <f t="shared" si="22"/>
        <v>1</v>
      </c>
      <c r="J163" s="30" t="b">
        <f t="shared" si="23"/>
        <v>1</v>
      </c>
      <c r="K163" s="31" t="s">
        <v>81</v>
      </c>
      <c r="L163" s="31" t="s">
        <v>81</v>
      </c>
      <c r="M163" s="30" t="b">
        <f>IFERROR(OR(NOT(D163), 'Upload Data'!E150 &lt;&gt; ""), FALSE)</f>
        <v>1</v>
      </c>
      <c r="N163" s="30" t="b">
        <f>IFERROR(OR(AND(NOT(D163), 'Upload Data'!F150 = ""), IFERROR(MATCH('Upload Data'!F150, listTradingRelationship, 0), FALSE)), FALSE)</f>
        <v>1</v>
      </c>
      <c r="O163" s="30"/>
      <c r="P163" s="30"/>
      <c r="Q163" s="30"/>
      <c r="R163" s="30" t="str">
        <f>IFERROR(IF('Upload Data'!$A150 &lt;&gt; "", 'Upload Data'!$A150, 'Upload Data'!$B150) &amp; "-" &amp; 'Upload Data'!$C150, "-")</f>
        <v>-</v>
      </c>
      <c r="S163" s="30">
        <f t="shared" si="24"/>
        <v>0</v>
      </c>
      <c r="T163" s="30"/>
      <c r="U163" s="30" t="b">
        <f>IFERROR(OR('Upload Data'!$A150 = "", IFERROR(AND(LEN('Upload Data'!$A150 ) = 11, LEFT('Upload Data'!$A150, 4) = "FSC-", MID('Upload Data'!$A150, 5, 1) &gt;= "A", MID('Upload Data'!$A150, 5, 1) &lt;= "Z", V163 &gt; 0, INT(V163) = V163), FALSE)), FALSE)</f>
        <v>1</v>
      </c>
      <c r="V163" s="30">
        <f>IFERROR(VALUE(RIGHT('Upload Data'!$A150, 6)), -1)</f>
        <v>-1</v>
      </c>
      <c r="W163" s="30"/>
      <c r="X163" s="30" t="b">
        <f>IFERROR(OR('Upload Data'!$B150 = "", IFERROR(AND(LEN(AA163) &gt;= 2, MATCH(AB163, listCertificateTypes, 0), AC163 &gt; -1, INT(AC163) = AC163), FALSE)), FALSE)</f>
        <v>1</v>
      </c>
      <c r="Y163" s="30">
        <f>IFERROR(FIND("-", 'Upload Data'!$B150, 1), 1000)</f>
        <v>1000</v>
      </c>
      <c r="Z163" s="30">
        <f>IFERROR(FIND("-", 'Upload Data'!$B150, Y163 + 1), 1000)</f>
        <v>1000</v>
      </c>
      <c r="AA163" s="30" t="str">
        <f>IFERROR(LEFT('Upload Data'!$B150, Y163 - 1), "")</f>
        <v/>
      </c>
      <c r="AB163" s="30" t="str">
        <f>IFERROR(MID('Upload Data'!$B150, Y163 + 1, Z163 - Y163 - 1), "")</f>
        <v/>
      </c>
      <c r="AC163" s="30">
        <f>IFERROR(VALUE(RIGHT('Upload Data'!$B150, 6)), -1)</f>
        <v>-1</v>
      </c>
    </row>
    <row r="164" spans="1:29">
      <c r="A164" s="29">
        <f t="shared" si="20"/>
        <v>151</v>
      </c>
      <c r="B164" s="28" t="b">
        <f>NOT(IFERROR('Upload Data'!A151 = "ERROR", TRUE))</f>
        <v>1</v>
      </c>
      <c r="C164" s="28">
        <f t="shared" si="21"/>
        <v>151</v>
      </c>
      <c r="D164" s="30" t="b">
        <f>IF(B164, ('Upload Data'!A151 &amp; 'Upload Data'!B151 &amp; 'Upload Data'!D151 &amp; 'Upload Data'!E151 &amp; 'Upload Data'!F151) &lt;&gt; "", FALSE)</f>
        <v>0</v>
      </c>
      <c r="E164" s="28" t="str">
        <f t="shared" si="17"/>
        <v/>
      </c>
      <c r="F164" s="28" t="str">
        <f t="shared" si="18"/>
        <v/>
      </c>
      <c r="G164" s="30" t="b">
        <f t="shared" si="19"/>
        <v>1</v>
      </c>
      <c r="H164" s="30" t="b">
        <f>IFERROR(AND(OR(NOT(D164), 'Upload Data'!$A151 &lt;&gt; "", 'Upload Data'!$B151 &lt;&gt; ""), I164, J164, S164 &lt;= 1), FALSE)</f>
        <v>1</v>
      </c>
      <c r="I164" s="30" t="b">
        <f t="shared" si="22"/>
        <v>1</v>
      </c>
      <c r="J164" s="30" t="b">
        <f t="shared" si="23"/>
        <v>1</v>
      </c>
      <c r="K164" s="31" t="s">
        <v>81</v>
      </c>
      <c r="L164" s="31" t="s">
        <v>81</v>
      </c>
      <c r="M164" s="30" t="b">
        <f>IFERROR(OR(NOT(D164), 'Upload Data'!E151 &lt;&gt; ""), FALSE)</f>
        <v>1</v>
      </c>
      <c r="N164" s="30" t="b">
        <f>IFERROR(OR(AND(NOT(D164), 'Upload Data'!F151 = ""), IFERROR(MATCH('Upload Data'!F151, listTradingRelationship, 0), FALSE)), FALSE)</f>
        <v>1</v>
      </c>
      <c r="O164" s="30"/>
      <c r="P164" s="30"/>
      <c r="Q164" s="30"/>
      <c r="R164" s="30" t="str">
        <f>IFERROR(IF('Upload Data'!$A151 &lt;&gt; "", 'Upload Data'!$A151, 'Upload Data'!$B151) &amp; "-" &amp; 'Upload Data'!$C151, "-")</f>
        <v>-</v>
      </c>
      <c r="S164" s="30">
        <f t="shared" si="24"/>
        <v>0</v>
      </c>
      <c r="T164" s="30"/>
      <c r="U164" s="30" t="b">
        <f>IFERROR(OR('Upload Data'!$A151 = "", IFERROR(AND(LEN('Upload Data'!$A151 ) = 11, LEFT('Upload Data'!$A151, 4) = "FSC-", MID('Upload Data'!$A151, 5, 1) &gt;= "A", MID('Upload Data'!$A151, 5, 1) &lt;= "Z", V164 &gt; 0, INT(V164) = V164), FALSE)), FALSE)</f>
        <v>1</v>
      </c>
      <c r="V164" s="30">
        <f>IFERROR(VALUE(RIGHT('Upload Data'!$A151, 6)), -1)</f>
        <v>-1</v>
      </c>
      <c r="W164" s="30"/>
      <c r="X164" s="30" t="b">
        <f>IFERROR(OR('Upload Data'!$B151 = "", IFERROR(AND(LEN(AA164) &gt;= 2, MATCH(AB164, listCertificateTypes, 0), AC164 &gt; -1, INT(AC164) = AC164), FALSE)), FALSE)</f>
        <v>1</v>
      </c>
      <c r="Y164" s="30">
        <f>IFERROR(FIND("-", 'Upload Data'!$B151, 1), 1000)</f>
        <v>1000</v>
      </c>
      <c r="Z164" s="30">
        <f>IFERROR(FIND("-", 'Upload Data'!$B151, Y164 + 1), 1000)</f>
        <v>1000</v>
      </c>
      <c r="AA164" s="30" t="str">
        <f>IFERROR(LEFT('Upload Data'!$B151, Y164 - 1), "")</f>
        <v/>
      </c>
      <c r="AB164" s="30" t="str">
        <f>IFERROR(MID('Upload Data'!$B151, Y164 + 1, Z164 - Y164 - 1), "")</f>
        <v/>
      </c>
      <c r="AC164" s="30">
        <f>IFERROR(VALUE(RIGHT('Upload Data'!$B151, 6)), -1)</f>
        <v>-1</v>
      </c>
    </row>
    <row r="165" spans="1:29">
      <c r="A165" s="29">
        <f t="shared" si="20"/>
        <v>152</v>
      </c>
      <c r="B165" s="28" t="b">
        <f>NOT(IFERROR('Upload Data'!A152 = "ERROR", TRUE))</f>
        <v>1</v>
      </c>
      <c r="C165" s="28">
        <f t="shared" si="21"/>
        <v>152</v>
      </c>
      <c r="D165" s="30" t="b">
        <f>IF(B165, ('Upload Data'!A152 &amp; 'Upload Data'!B152 &amp; 'Upload Data'!D152 &amp; 'Upload Data'!E152 &amp; 'Upload Data'!F152) &lt;&gt; "", FALSE)</f>
        <v>0</v>
      </c>
      <c r="E165" s="28" t="str">
        <f t="shared" si="17"/>
        <v/>
      </c>
      <c r="F165" s="28" t="str">
        <f t="shared" si="18"/>
        <v/>
      </c>
      <c r="G165" s="30" t="b">
        <f t="shared" si="19"/>
        <v>1</v>
      </c>
      <c r="H165" s="30" t="b">
        <f>IFERROR(AND(OR(NOT(D165), 'Upload Data'!$A152 &lt;&gt; "", 'Upload Data'!$B152 &lt;&gt; ""), I165, J165, S165 &lt;= 1), FALSE)</f>
        <v>1</v>
      </c>
      <c r="I165" s="30" t="b">
        <f t="shared" si="22"/>
        <v>1</v>
      </c>
      <c r="J165" s="30" t="b">
        <f t="shared" si="23"/>
        <v>1</v>
      </c>
      <c r="K165" s="31" t="s">
        <v>81</v>
      </c>
      <c r="L165" s="31" t="s">
        <v>81</v>
      </c>
      <c r="M165" s="30" t="b">
        <f>IFERROR(OR(NOT(D165), 'Upload Data'!E152 &lt;&gt; ""), FALSE)</f>
        <v>1</v>
      </c>
      <c r="N165" s="30" t="b">
        <f>IFERROR(OR(AND(NOT(D165), 'Upload Data'!F152 = ""), IFERROR(MATCH('Upload Data'!F152, listTradingRelationship, 0), FALSE)), FALSE)</f>
        <v>1</v>
      </c>
      <c r="O165" s="30"/>
      <c r="P165" s="30"/>
      <c r="Q165" s="30"/>
      <c r="R165" s="30" t="str">
        <f>IFERROR(IF('Upload Data'!$A152 &lt;&gt; "", 'Upload Data'!$A152, 'Upload Data'!$B152) &amp; "-" &amp; 'Upload Data'!$C152, "-")</f>
        <v>-</v>
      </c>
      <c r="S165" s="30">
        <f t="shared" si="24"/>
        <v>0</v>
      </c>
      <c r="T165" s="30"/>
      <c r="U165" s="30" t="b">
        <f>IFERROR(OR('Upload Data'!$A152 = "", IFERROR(AND(LEN('Upload Data'!$A152 ) = 11, LEFT('Upload Data'!$A152, 4) = "FSC-", MID('Upload Data'!$A152, 5, 1) &gt;= "A", MID('Upload Data'!$A152, 5, 1) &lt;= "Z", V165 &gt; 0, INT(V165) = V165), FALSE)), FALSE)</f>
        <v>1</v>
      </c>
      <c r="V165" s="30">
        <f>IFERROR(VALUE(RIGHT('Upload Data'!$A152, 6)), -1)</f>
        <v>-1</v>
      </c>
      <c r="W165" s="30"/>
      <c r="X165" s="30" t="b">
        <f>IFERROR(OR('Upload Data'!$B152 = "", IFERROR(AND(LEN(AA165) &gt;= 2, MATCH(AB165, listCertificateTypes, 0), AC165 &gt; -1, INT(AC165) = AC165), FALSE)), FALSE)</f>
        <v>1</v>
      </c>
      <c r="Y165" s="30">
        <f>IFERROR(FIND("-", 'Upload Data'!$B152, 1), 1000)</f>
        <v>1000</v>
      </c>
      <c r="Z165" s="30">
        <f>IFERROR(FIND("-", 'Upload Data'!$B152, Y165 + 1), 1000)</f>
        <v>1000</v>
      </c>
      <c r="AA165" s="30" t="str">
        <f>IFERROR(LEFT('Upload Data'!$B152, Y165 - 1), "")</f>
        <v/>
      </c>
      <c r="AB165" s="30" t="str">
        <f>IFERROR(MID('Upload Data'!$B152, Y165 + 1, Z165 - Y165 - 1), "")</f>
        <v/>
      </c>
      <c r="AC165" s="30">
        <f>IFERROR(VALUE(RIGHT('Upload Data'!$B152, 6)), -1)</f>
        <v>-1</v>
      </c>
    </row>
    <row r="166" spans="1:29">
      <c r="A166" s="29">
        <f t="shared" si="20"/>
        <v>153</v>
      </c>
      <c r="B166" s="28" t="b">
        <f>NOT(IFERROR('Upload Data'!A153 = "ERROR", TRUE))</f>
        <v>1</v>
      </c>
      <c r="C166" s="28">
        <f t="shared" si="21"/>
        <v>153</v>
      </c>
      <c r="D166" s="30" t="b">
        <f>IF(B166, ('Upload Data'!A153 &amp; 'Upload Data'!B153 &amp; 'Upload Data'!D153 &amp; 'Upload Data'!E153 &amp; 'Upload Data'!F153) &lt;&gt; "", FALSE)</f>
        <v>0</v>
      </c>
      <c r="E166" s="28" t="str">
        <f t="shared" si="17"/>
        <v/>
      </c>
      <c r="F166" s="28" t="str">
        <f t="shared" si="18"/>
        <v/>
      </c>
      <c r="G166" s="30" t="b">
        <f t="shared" si="19"/>
        <v>1</v>
      </c>
      <c r="H166" s="30" t="b">
        <f>IFERROR(AND(OR(NOT(D166), 'Upload Data'!$A153 &lt;&gt; "", 'Upload Data'!$B153 &lt;&gt; ""), I166, J166, S166 &lt;= 1), FALSE)</f>
        <v>1</v>
      </c>
      <c r="I166" s="30" t="b">
        <f t="shared" si="22"/>
        <v>1</v>
      </c>
      <c r="J166" s="30" t="b">
        <f t="shared" si="23"/>
        <v>1</v>
      </c>
      <c r="K166" s="31" t="s">
        <v>81</v>
      </c>
      <c r="L166" s="31" t="s">
        <v>81</v>
      </c>
      <c r="M166" s="30" t="b">
        <f>IFERROR(OR(NOT(D166), 'Upload Data'!E153 &lt;&gt; ""), FALSE)</f>
        <v>1</v>
      </c>
      <c r="N166" s="30" t="b">
        <f>IFERROR(OR(AND(NOT(D166), 'Upload Data'!F153 = ""), IFERROR(MATCH('Upload Data'!F153, listTradingRelationship, 0), FALSE)), FALSE)</f>
        <v>1</v>
      </c>
      <c r="O166" s="30"/>
      <c r="P166" s="30"/>
      <c r="Q166" s="30"/>
      <c r="R166" s="30" t="str">
        <f>IFERROR(IF('Upload Data'!$A153 &lt;&gt; "", 'Upload Data'!$A153, 'Upload Data'!$B153) &amp; "-" &amp; 'Upload Data'!$C153, "-")</f>
        <v>-</v>
      </c>
      <c r="S166" s="30">
        <f t="shared" si="24"/>
        <v>0</v>
      </c>
      <c r="T166" s="30"/>
      <c r="U166" s="30" t="b">
        <f>IFERROR(OR('Upload Data'!$A153 = "", IFERROR(AND(LEN('Upload Data'!$A153 ) = 11, LEFT('Upload Data'!$A153, 4) = "FSC-", MID('Upload Data'!$A153, 5, 1) &gt;= "A", MID('Upload Data'!$A153, 5, 1) &lt;= "Z", V166 &gt; 0, INT(V166) = V166), FALSE)), FALSE)</f>
        <v>1</v>
      </c>
      <c r="V166" s="30">
        <f>IFERROR(VALUE(RIGHT('Upload Data'!$A153, 6)), -1)</f>
        <v>-1</v>
      </c>
      <c r="W166" s="30"/>
      <c r="X166" s="30" t="b">
        <f>IFERROR(OR('Upload Data'!$B153 = "", IFERROR(AND(LEN(AA166) &gt;= 2, MATCH(AB166, listCertificateTypes, 0), AC166 &gt; -1, INT(AC166) = AC166), FALSE)), FALSE)</f>
        <v>1</v>
      </c>
      <c r="Y166" s="30">
        <f>IFERROR(FIND("-", 'Upload Data'!$B153, 1), 1000)</f>
        <v>1000</v>
      </c>
      <c r="Z166" s="30">
        <f>IFERROR(FIND("-", 'Upload Data'!$B153, Y166 + 1), 1000)</f>
        <v>1000</v>
      </c>
      <c r="AA166" s="30" t="str">
        <f>IFERROR(LEFT('Upload Data'!$B153, Y166 - 1), "")</f>
        <v/>
      </c>
      <c r="AB166" s="30" t="str">
        <f>IFERROR(MID('Upload Data'!$B153, Y166 + 1, Z166 - Y166 - 1), "")</f>
        <v/>
      </c>
      <c r="AC166" s="30">
        <f>IFERROR(VALUE(RIGHT('Upload Data'!$B153, 6)), -1)</f>
        <v>-1</v>
      </c>
    </row>
    <row r="167" spans="1:29">
      <c r="A167" s="29">
        <f t="shared" si="20"/>
        <v>154</v>
      </c>
      <c r="B167" s="28" t="b">
        <f>NOT(IFERROR('Upload Data'!A154 = "ERROR", TRUE))</f>
        <v>1</v>
      </c>
      <c r="C167" s="28">
        <f t="shared" si="21"/>
        <v>154</v>
      </c>
      <c r="D167" s="30" t="b">
        <f>IF(B167, ('Upload Data'!A154 &amp; 'Upload Data'!B154 &amp; 'Upload Data'!D154 &amp; 'Upload Data'!E154 &amp; 'Upload Data'!F154) &lt;&gt; "", FALSE)</f>
        <v>0</v>
      </c>
      <c r="E167" s="28" t="str">
        <f t="shared" ref="E167:E230" si="25">IF(AND(D167, G167), A167, "")</f>
        <v/>
      </c>
      <c r="F167" s="28" t="str">
        <f t="shared" ref="F167:F230" si="26">IF(AND(D167, NOT(G167)), A167, "")</f>
        <v/>
      </c>
      <c r="G167" s="30" t="b">
        <f t="shared" si="19"/>
        <v>1</v>
      </c>
      <c r="H167" s="30" t="b">
        <f>IFERROR(AND(OR(NOT(D167), 'Upload Data'!$A154 &lt;&gt; "", 'Upload Data'!$B154 &lt;&gt; ""), I167, J167, S167 &lt;= 1), FALSE)</f>
        <v>1</v>
      </c>
      <c r="I167" s="30" t="b">
        <f t="shared" si="22"/>
        <v>1</v>
      </c>
      <c r="J167" s="30" t="b">
        <f t="shared" si="23"/>
        <v>1</v>
      </c>
      <c r="K167" s="31" t="s">
        <v>81</v>
      </c>
      <c r="L167" s="31" t="s">
        <v>81</v>
      </c>
      <c r="M167" s="30" t="b">
        <f>IFERROR(OR(NOT(D167), 'Upload Data'!E154 &lt;&gt; ""), FALSE)</f>
        <v>1</v>
      </c>
      <c r="N167" s="30" t="b">
        <f>IFERROR(OR(AND(NOT(D167), 'Upload Data'!F154 = ""), IFERROR(MATCH('Upload Data'!F154, listTradingRelationship, 0), FALSE)), FALSE)</f>
        <v>1</v>
      </c>
      <c r="O167" s="30"/>
      <c r="P167" s="30"/>
      <c r="Q167" s="30"/>
      <c r="R167" s="30" t="str">
        <f>IFERROR(IF('Upload Data'!$A154 &lt;&gt; "", 'Upload Data'!$A154, 'Upload Data'!$B154) &amp; "-" &amp; 'Upload Data'!$C154, "-")</f>
        <v>-</v>
      </c>
      <c r="S167" s="30">
        <f t="shared" si="24"/>
        <v>0</v>
      </c>
      <c r="T167" s="30"/>
      <c r="U167" s="30" t="b">
        <f>IFERROR(OR('Upload Data'!$A154 = "", IFERROR(AND(LEN('Upload Data'!$A154 ) = 11, LEFT('Upload Data'!$A154, 4) = "FSC-", MID('Upload Data'!$A154, 5, 1) &gt;= "A", MID('Upload Data'!$A154, 5, 1) &lt;= "Z", V167 &gt; 0, INT(V167) = V167), FALSE)), FALSE)</f>
        <v>1</v>
      </c>
      <c r="V167" s="30">
        <f>IFERROR(VALUE(RIGHT('Upload Data'!$A154, 6)), -1)</f>
        <v>-1</v>
      </c>
      <c r="W167" s="30"/>
      <c r="X167" s="30" t="b">
        <f>IFERROR(OR('Upload Data'!$B154 = "", IFERROR(AND(LEN(AA167) &gt;= 2, MATCH(AB167, listCertificateTypes, 0), AC167 &gt; -1, INT(AC167) = AC167), FALSE)), FALSE)</f>
        <v>1</v>
      </c>
      <c r="Y167" s="30">
        <f>IFERROR(FIND("-", 'Upload Data'!$B154, 1), 1000)</f>
        <v>1000</v>
      </c>
      <c r="Z167" s="30">
        <f>IFERROR(FIND("-", 'Upload Data'!$B154, Y167 + 1), 1000)</f>
        <v>1000</v>
      </c>
      <c r="AA167" s="30" t="str">
        <f>IFERROR(LEFT('Upload Data'!$B154, Y167 - 1), "")</f>
        <v/>
      </c>
      <c r="AB167" s="30" t="str">
        <f>IFERROR(MID('Upload Data'!$B154, Y167 + 1, Z167 - Y167 - 1), "")</f>
        <v/>
      </c>
      <c r="AC167" s="30">
        <f>IFERROR(VALUE(RIGHT('Upload Data'!$B154, 6)), -1)</f>
        <v>-1</v>
      </c>
    </row>
    <row r="168" spans="1:29">
      <c r="A168" s="29">
        <f t="shared" si="20"/>
        <v>155</v>
      </c>
      <c r="B168" s="28" t="b">
        <f>NOT(IFERROR('Upload Data'!A155 = "ERROR", TRUE))</f>
        <v>1</v>
      </c>
      <c r="C168" s="28">
        <f t="shared" si="21"/>
        <v>155</v>
      </c>
      <c r="D168" s="30" t="b">
        <f>IF(B168, ('Upload Data'!A155 &amp; 'Upload Data'!B155 &amp; 'Upload Data'!D155 &amp; 'Upload Data'!E155 &amp; 'Upload Data'!F155) &lt;&gt; "", FALSE)</f>
        <v>0</v>
      </c>
      <c r="E168" s="28" t="str">
        <f t="shared" si="25"/>
        <v/>
      </c>
      <c r="F168" s="28" t="str">
        <f t="shared" si="26"/>
        <v/>
      </c>
      <c r="G168" s="30" t="b">
        <f t="shared" si="19"/>
        <v>1</v>
      </c>
      <c r="H168" s="30" t="b">
        <f>IFERROR(AND(OR(NOT(D168), 'Upload Data'!$A155 &lt;&gt; "", 'Upload Data'!$B155 &lt;&gt; ""), I168, J168, S168 &lt;= 1), FALSE)</f>
        <v>1</v>
      </c>
      <c r="I168" s="30" t="b">
        <f t="shared" si="22"/>
        <v>1</v>
      </c>
      <c r="J168" s="30" t="b">
        <f t="shared" si="23"/>
        <v>1</v>
      </c>
      <c r="K168" s="31" t="s">
        <v>81</v>
      </c>
      <c r="L168" s="31" t="s">
        <v>81</v>
      </c>
      <c r="M168" s="30" t="b">
        <f>IFERROR(OR(NOT(D168), 'Upload Data'!E155 &lt;&gt; ""), FALSE)</f>
        <v>1</v>
      </c>
      <c r="N168" s="30" t="b">
        <f>IFERROR(OR(AND(NOT(D168), 'Upload Data'!F155 = ""), IFERROR(MATCH('Upload Data'!F155, listTradingRelationship, 0), FALSE)), FALSE)</f>
        <v>1</v>
      </c>
      <c r="O168" s="30"/>
      <c r="P168" s="30"/>
      <c r="Q168" s="30"/>
      <c r="R168" s="30" t="str">
        <f>IFERROR(IF('Upload Data'!$A155 &lt;&gt; "", 'Upload Data'!$A155, 'Upload Data'!$B155) &amp; "-" &amp; 'Upload Data'!$C155, "-")</f>
        <v>-</v>
      </c>
      <c r="S168" s="30">
        <f t="shared" si="24"/>
        <v>0</v>
      </c>
      <c r="T168" s="30"/>
      <c r="U168" s="30" t="b">
        <f>IFERROR(OR('Upload Data'!$A155 = "", IFERROR(AND(LEN('Upload Data'!$A155 ) = 11, LEFT('Upload Data'!$A155, 4) = "FSC-", MID('Upload Data'!$A155, 5, 1) &gt;= "A", MID('Upload Data'!$A155, 5, 1) &lt;= "Z", V168 &gt; 0, INT(V168) = V168), FALSE)), FALSE)</f>
        <v>1</v>
      </c>
      <c r="V168" s="30">
        <f>IFERROR(VALUE(RIGHT('Upload Data'!$A155, 6)), -1)</f>
        <v>-1</v>
      </c>
      <c r="W168" s="30"/>
      <c r="X168" s="30" t="b">
        <f>IFERROR(OR('Upload Data'!$B155 = "", IFERROR(AND(LEN(AA168) &gt;= 2, MATCH(AB168, listCertificateTypes, 0), AC168 &gt; -1, INT(AC168) = AC168), FALSE)), FALSE)</f>
        <v>1</v>
      </c>
      <c r="Y168" s="30">
        <f>IFERROR(FIND("-", 'Upload Data'!$B155, 1), 1000)</f>
        <v>1000</v>
      </c>
      <c r="Z168" s="30">
        <f>IFERROR(FIND("-", 'Upload Data'!$B155, Y168 + 1), 1000)</f>
        <v>1000</v>
      </c>
      <c r="AA168" s="30" t="str">
        <f>IFERROR(LEFT('Upload Data'!$B155, Y168 - 1), "")</f>
        <v/>
      </c>
      <c r="AB168" s="30" t="str">
        <f>IFERROR(MID('Upload Data'!$B155, Y168 + 1, Z168 - Y168 - 1), "")</f>
        <v/>
      </c>
      <c r="AC168" s="30">
        <f>IFERROR(VALUE(RIGHT('Upload Data'!$B155, 6)), -1)</f>
        <v>-1</v>
      </c>
    </row>
    <row r="169" spans="1:29">
      <c r="A169" s="29">
        <f t="shared" si="20"/>
        <v>156</v>
      </c>
      <c r="B169" s="28" t="b">
        <f>NOT(IFERROR('Upload Data'!A156 = "ERROR", TRUE))</f>
        <v>1</v>
      </c>
      <c r="C169" s="28">
        <f t="shared" si="21"/>
        <v>156</v>
      </c>
      <c r="D169" s="30" t="b">
        <f>IF(B169, ('Upload Data'!A156 &amp; 'Upload Data'!B156 &amp; 'Upload Data'!D156 &amp; 'Upload Data'!E156 &amp; 'Upload Data'!F156) &lt;&gt; "", FALSE)</f>
        <v>0</v>
      </c>
      <c r="E169" s="28" t="str">
        <f t="shared" si="25"/>
        <v/>
      </c>
      <c r="F169" s="28" t="str">
        <f t="shared" si="26"/>
        <v/>
      </c>
      <c r="G169" s="30" t="b">
        <f t="shared" si="19"/>
        <v>1</v>
      </c>
      <c r="H169" s="30" t="b">
        <f>IFERROR(AND(OR(NOT(D169), 'Upload Data'!$A156 &lt;&gt; "", 'Upload Data'!$B156 &lt;&gt; ""), I169, J169, S169 &lt;= 1), FALSE)</f>
        <v>1</v>
      </c>
      <c r="I169" s="30" t="b">
        <f t="shared" si="22"/>
        <v>1</v>
      </c>
      <c r="J169" s="30" t="b">
        <f t="shared" si="23"/>
        <v>1</v>
      </c>
      <c r="K169" s="31" t="s">
        <v>81</v>
      </c>
      <c r="L169" s="31" t="s">
        <v>81</v>
      </c>
      <c r="M169" s="30" t="b">
        <f>IFERROR(OR(NOT(D169), 'Upload Data'!E156 &lt;&gt; ""), FALSE)</f>
        <v>1</v>
      </c>
      <c r="N169" s="30" t="b">
        <f>IFERROR(OR(AND(NOT(D169), 'Upload Data'!F156 = ""), IFERROR(MATCH('Upload Data'!F156, listTradingRelationship, 0), FALSE)), FALSE)</f>
        <v>1</v>
      </c>
      <c r="O169" s="30"/>
      <c r="P169" s="30"/>
      <c r="Q169" s="30"/>
      <c r="R169" s="30" t="str">
        <f>IFERROR(IF('Upload Data'!$A156 &lt;&gt; "", 'Upload Data'!$A156, 'Upload Data'!$B156) &amp; "-" &amp; 'Upload Data'!$C156, "-")</f>
        <v>-</v>
      </c>
      <c r="S169" s="30">
        <f t="shared" si="24"/>
        <v>0</v>
      </c>
      <c r="T169" s="30"/>
      <c r="U169" s="30" t="b">
        <f>IFERROR(OR('Upload Data'!$A156 = "", IFERROR(AND(LEN('Upload Data'!$A156 ) = 11, LEFT('Upload Data'!$A156, 4) = "FSC-", MID('Upload Data'!$A156, 5, 1) &gt;= "A", MID('Upload Data'!$A156, 5, 1) &lt;= "Z", V169 &gt; 0, INT(V169) = V169), FALSE)), FALSE)</f>
        <v>1</v>
      </c>
      <c r="V169" s="30">
        <f>IFERROR(VALUE(RIGHT('Upload Data'!$A156, 6)), -1)</f>
        <v>-1</v>
      </c>
      <c r="W169" s="30"/>
      <c r="X169" s="30" t="b">
        <f>IFERROR(OR('Upload Data'!$B156 = "", IFERROR(AND(LEN(AA169) &gt;= 2, MATCH(AB169, listCertificateTypes, 0), AC169 &gt; -1, INT(AC169) = AC169), FALSE)), FALSE)</f>
        <v>1</v>
      </c>
      <c r="Y169" s="30">
        <f>IFERROR(FIND("-", 'Upload Data'!$B156, 1), 1000)</f>
        <v>1000</v>
      </c>
      <c r="Z169" s="30">
        <f>IFERROR(FIND("-", 'Upload Data'!$B156, Y169 + 1), 1000)</f>
        <v>1000</v>
      </c>
      <c r="AA169" s="30" t="str">
        <f>IFERROR(LEFT('Upload Data'!$B156, Y169 - 1), "")</f>
        <v/>
      </c>
      <c r="AB169" s="30" t="str">
        <f>IFERROR(MID('Upload Data'!$B156, Y169 + 1, Z169 - Y169 - 1), "")</f>
        <v/>
      </c>
      <c r="AC169" s="30">
        <f>IFERROR(VALUE(RIGHT('Upload Data'!$B156, 6)), -1)</f>
        <v>-1</v>
      </c>
    </row>
    <row r="170" spans="1:29">
      <c r="A170" s="29">
        <f t="shared" si="20"/>
        <v>157</v>
      </c>
      <c r="B170" s="28" t="b">
        <f>NOT(IFERROR('Upload Data'!A157 = "ERROR", TRUE))</f>
        <v>1</v>
      </c>
      <c r="C170" s="28">
        <f t="shared" si="21"/>
        <v>157</v>
      </c>
      <c r="D170" s="30" t="b">
        <f>IF(B170, ('Upload Data'!A157 &amp; 'Upload Data'!B157 &amp; 'Upload Data'!D157 &amp; 'Upload Data'!E157 &amp; 'Upload Data'!F157) &lt;&gt; "", FALSE)</f>
        <v>0</v>
      </c>
      <c r="E170" s="28" t="str">
        <f t="shared" si="25"/>
        <v/>
      </c>
      <c r="F170" s="28" t="str">
        <f t="shared" si="26"/>
        <v/>
      </c>
      <c r="G170" s="30" t="b">
        <f t="shared" si="19"/>
        <v>1</v>
      </c>
      <c r="H170" s="30" t="b">
        <f>IFERROR(AND(OR(NOT(D170), 'Upload Data'!$A157 &lt;&gt; "", 'Upload Data'!$B157 &lt;&gt; ""), I170, J170, S170 &lt;= 1), FALSE)</f>
        <v>1</v>
      </c>
      <c r="I170" s="30" t="b">
        <f t="shared" si="22"/>
        <v>1</v>
      </c>
      <c r="J170" s="30" t="b">
        <f t="shared" si="23"/>
        <v>1</v>
      </c>
      <c r="K170" s="31" t="s">
        <v>81</v>
      </c>
      <c r="L170" s="31" t="s">
        <v>81</v>
      </c>
      <c r="M170" s="30" t="b">
        <f>IFERROR(OR(NOT(D170), 'Upload Data'!E157 &lt;&gt; ""), FALSE)</f>
        <v>1</v>
      </c>
      <c r="N170" s="30" t="b">
        <f>IFERROR(OR(AND(NOT(D170), 'Upload Data'!F157 = ""), IFERROR(MATCH('Upload Data'!F157, listTradingRelationship, 0), FALSE)), FALSE)</f>
        <v>1</v>
      </c>
      <c r="O170" s="30"/>
      <c r="P170" s="30"/>
      <c r="Q170" s="30"/>
      <c r="R170" s="30" t="str">
        <f>IFERROR(IF('Upload Data'!$A157 &lt;&gt; "", 'Upload Data'!$A157, 'Upload Data'!$B157) &amp; "-" &amp; 'Upload Data'!$C157, "-")</f>
        <v>-</v>
      </c>
      <c r="S170" s="30">
        <f t="shared" si="24"/>
        <v>0</v>
      </c>
      <c r="T170" s="30"/>
      <c r="U170" s="30" t="b">
        <f>IFERROR(OR('Upload Data'!$A157 = "", IFERROR(AND(LEN('Upload Data'!$A157 ) = 11, LEFT('Upload Data'!$A157, 4) = "FSC-", MID('Upload Data'!$A157, 5, 1) &gt;= "A", MID('Upload Data'!$A157, 5, 1) &lt;= "Z", V170 &gt; 0, INT(V170) = V170), FALSE)), FALSE)</f>
        <v>1</v>
      </c>
      <c r="V170" s="30">
        <f>IFERROR(VALUE(RIGHT('Upload Data'!$A157, 6)), -1)</f>
        <v>-1</v>
      </c>
      <c r="W170" s="30"/>
      <c r="X170" s="30" t="b">
        <f>IFERROR(OR('Upload Data'!$B157 = "", IFERROR(AND(LEN(AA170) &gt;= 2, MATCH(AB170, listCertificateTypes, 0), AC170 &gt; -1, INT(AC170) = AC170), FALSE)), FALSE)</f>
        <v>1</v>
      </c>
      <c r="Y170" s="30">
        <f>IFERROR(FIND("-", 'Upload Data'!$B157, 1), 1000)</f>
        <v>1000</v>
      </c>
      <c r="Z170" s="30">
        <f>IFERROR(FIND("-", 'Upload Data'!$B157, Y170 + 1), 1000)</f>
        <v>1000</v>
      </c>
      <c r="AA170" s="30" t="str">
        <f>IFERROR(LEFT('Upload Data'!$B157, Y170 - 1), "")</f>
        <v/>
      </c>
      <c r="AB170" s="30" t="str">
        <f>IFERROR(MID('Upload Data'!$B157, Y170 + 1, Z170 - Y170 - 1), "")</f>
        <v/>
      </c>
      <c r="AC170" s="30">
        <f>IFERROR(VALUE(RIGHT('Upload Data'!$B157, 6)), -1)</f>
        <v>-1</v>
      </c>
    </row>
    <row r="171" spans="1:29">
      <c r="A171" s="29">
        <f t="shared" si="20"/>
        <v>158</v>
      </c>
      <c r="B171" s="28" t="b">
        <f>NOT(IFERROR('Upload Data'!A158 = "ERROR", TRUE))</f>
        <v>1</v>
      </c>
      <c r="C171" s="28">
        <f t="shared" si="21"/>
        <v>158</v>
      </c>
      <c r="D171" s="30" t="b">
        <f>IF(B171, ('Upload Data'!A158 &amp; 'Upload Data'!B158 &amp; 'Upload Data'!D158 &amp; 'Upload Data'!E158 &amp; 'Upload Data'!F158) &lt;&gt; "", FALSE)</f>
        <v>0</v>
      </c>
      <c r="E171" s="28" t="str">
        <f t="shared" si="25"/>
        <v/>
      </c>
      <c r="F171" s="28" t="str">
        <f t="shared" si="26"/>
        <v/>
      </c>
      <c r="G171" s="30" t="b">
        <f t="shared" si="19"/>
        <v>1</v>
      </c>
      <c r="H171" s="30" t="b">
        <f>IFERROR(AND(OR(NOT(D171), 'Upload Data'!$A158 &lt;&gt; "", 'Upload Data'!$B158 &lt;&gt; ""), I171, J171, S171 &lt;= 1), FALSE)</f>
        <v>1</v>
      </c>
      <c r="I171" s="30" t="b">
        <f t="shared" si="22"/>
        <v>1</v>
      </c>
      <c r="J171" s="30" t="b">
        <f t="shared" si="23"/>
        <v>1</v>
      </c>
      <c r="K171" s="31" t="s">
        <v>81</v>
      </c>
      <c r="L171" s="31" t="s">
        <v>81</v>
      </c>
      <c r="M171" s="30" t="b">
        <f>IFERROR(OR(NOT(D171), 'Upload Data'!E158 &lt;&gt; ""), FALSE)</f>
        <v>1</v>
      </c>
      <c r="N171" s="30" t="b">
        <f>IFERROR(OR(AND(NOT(D171), 'Upload Data'!F158 = ""), IFERROR(MATCH('Upload Data'!F158, listTradingRelationship, 0), FALSE)), FALSE)</f>
        <v>1</v>
      </c>
      <c r="O171" s="30"/>
      <c r="P171" s="30"/>
      <c r="Q171" s="30"/>
      <c r="R171" s="30" t="str">
        <f>IFERROR(IF('Upload Data'!$A158 &lt;&gt; "", 'Upload Data'!$A158, 'Upload Data'!$B158) &amp; "-" &amp; 'Upload Data'!$C158, "-")</f>
        <v>-</v>
      </c>
      <c r="S171" s="30">
        <f t="shared" si="24"/>
        <v>0</v>
      </c>
      <c r="T171" s="30"/>
      <c r="U171" s="30" t="b">
        <f>IFERROR(OR('Upload Data'!$A158 = "", IFERROR(AND(LEN('Upload Data'!$A158 ) = 11, LEFT('Upload Data'!$A158, 4) = "FSC-", MID('Upload Data'!$A158, 5, 1) &gt;= "A", MID('Upload Data'!$A158, 5, 1) &lt;= "Z", V171 &gt; 0, INT(V171) = V171), FALSE)), FALSE)</f>
        <v>1</v>
      </c>
      <c r="V171" s="30">
        <f>IFERROR(VALUE(RIGHT('Upload Data'!$A158, 6)), -1)</f>
        <v>-1</v>
      </c>
      <c r="W171" s="30"/>
      <c r="X171" s="30" t="b">
        <f>IFERROR(OR('Upload Data'!$B158 = "", IFERROR(AND(LEN(AA171) &gt;= 2, MATCH(AB171, listCertificateTypes, 0), AC171 &gt; -1, INT(AC171) = AC171), FALSE)), FALSE)</f>
        <v>1</v>
      </c>
      <c r="Y171" s="30">
        <f>IFERROR(FIND("-", 'Upload Data'!$B158, 1), 1000)</f>
        <v>1000</v>
      </c>
      <c r="Z171" s="30">
        <f>IFERROR(FIND("-", 'Upload Data'!$B158, Y171 + 1), 1000)</f>
        <v>1000</v>
      </c>
      <c r="AA171" s="30" t="str">
        <f>IFERROR(LEFT('Upload Data'!$B158, Y171 - 1), "")</f>
        <v/>
      </c>
      <c r="AB171" s="30" t="str">
        <f>IFERROR(MID('Upload Data'!$B158, Y171 + 1, Z171 - Y171 - 1), "")</f>
        <v/>
      </c>
      <c r="AC171" s="30">
        <f>IFERROR(VALUE(RIGHT('Upload Data'!$B158, 6)), -1)</f>
        <v>-1</v>
      </c>
    </row>
    <row r="172" spans="1:29">
      <c r="A172" s="29">
        <f t="shared" si="20"/>
        <v>159</v>
      </c>
      <c r="B172" s="28" t="b">
        <f>NOT(IFERROR('Upload Data'!A159 = "ERROR", TRUE))</f>
        <v>1</v>
      </c>
      <c r="C172" s="28">
        <f t="shared" si="21"/>
        <v>159</v>
      </c>
      <c r="D172" s="30" t="b">
        <f>IF(B172, ('Upload Data'!A159 &amp; 'Upload Data'!B159 &amp; 'Upload Data'!D159 &amp; 'Upload Data'!E159 &amp; 'Upload Data'!F159) &lt;&gt; "", FALSE)</f>
        <v>0</v>
      </c>
      <c r="E172" s="28" t="str">
        <f t="shared" si="25"/>
        <v/>
      </c>
      <c r="F172" s="28" t="str">
        <f t="shared" si="26"/>
        <v/>
      </c>
      <c r="G172" s="30" t="b">
        <f t="shared" si="19"/>
        <v>1</v>
      </c>
      <c r="H172" s="30" t="b">
        <f>IFERROR(AND(OR(NOT(D172), 'Upload Data'!$A159 &lt;&gt; "", 'Upload Data'!$B159 &lt;&gt; ""), I172, J172, S172 &lt;= 1), FALSE)</f>
        <v>1</v>
      </c>
      <c r="I172" s="30" t="b">
        <f t="shared" si="22"/>
        <v>1</v>
      </c>
      <c r="J172" s="30" t="b">
        <f t="shared" si="23"/>
        <v>1</v>
      </c>
      <c r="K172" s="31" t="s">
        <v>81</v>
      </c>
      <c r="L172" s="31" t="s">
        <v>81</v>
      </c>
      <c r="M172" s="30" t="b">
        <f>IFERROR(OR(NOT(D172), 'Upload Data'!E159 &lt;&gt; ""), FALSE)</f>
        <v>1</v>
      </c>
      <c r="N172" s="30" t="b">
        <f>IFERROR(OR(AND(NOT(D172), 'Upload Data'!F159 = ""), IFERROR(MATCH('Upload Data'!F159, listTradingRelationship, 0), FALSE)), FALSE)</f>
        <v>1</v>
      </c>
      <c r="O172" s="30"/>
      <c r="P172" s="30"/>
      <c r="Q172" s="30"/>
      <c r="R172" s="30" t="str">
        <f>IFERROR(IF('Upload Data'!$A159 &lt;&gt; "", 'Upload Data'!$A159, 'Upload Data'!$B159) &amp; "-" &amp; 'Upload Data'!$C159, "-")</f>
        <v>-</v>
      </c>
      <c r="S172" s="30">
        <f t="shared" si="24"/>
        <v>0</v>
      </c>
      <c r="T172" s="30"/>
      <c r="U172" s="30" t="b">
        <f>IFERROR(OR('Upload Data'!$A159 = "", IFERROR(AND(LEN('Upload Data'!$A159 ) = 11, LEFT('Upload Data'!$A159, 4) = "FSC-", MID('Upload Data'!$A159, 5, 1) &gt;= "A", MID('Upload Data'!$A159, 5, 1) &lt;= "Z", V172 &gt; 0, INT(V172) = V172), FALSE)), FALSE)</f>
        <v>1</v>
      </c>
      <c r="V172" s="30">
        <f>IFERROR(VALUE(RIGHT('Upload Data'!$A159, 6)), -1)</f>
        <v>-1</v>
      </c>
      <c r="W172" s="30"/>
      <c r="X172" s="30" t="b">
        <f>IFERROR(OR('Upload Data'!$B159 = "", IFERROR(AND(LEN(AA172) &gt;= 2, MATCH(AB172, listCertificateTypes, 0), AC172 &gt; -1, INT(AC172) = AC172), FALSE)), FALSE)</f>
        <v>1</v>
      </c>
      <c r="Y172" s="30">
        <f>IFERROR(FIND("-", 'Upload Data'!$B159, 1), 1000)</f>
        <v>1000</v>
      </c>
      <c r="Z172" s="30">
        <f>IFERROR(FIND("-", 'Upload Data'!$B159, Y172 + 1), 1000)</f>
        <v>1000</v>
      </c>
      <c r="AA172" s="30" t="str">
        <f>IFERROR(LEFT('Upload Data'!$B159, Y172 - 1), "")</f>
        <v/>
      </c>
      <c r="AB172" s="30" t="str">
        <f>IFERROR(MID('Upload Data'!$B159, Y172 + 1, Z172 - Y172 - 1), "")</f>
        <v/>
      </c>
      <c r="AC172" s="30">
        <f>IFERROR(VALUE(RIGHT('Upload Data'!$B159, 6)), -1)</f>
        <v>-1</v>
      </c>
    </row>
    <row r="173" spans="1:29">
      <c r="A173" s="29">
        <f t="shared" si="20"/>
        <v>160</v>
      </c>
      <c r="B173" s="28" t="b">
        <f>NOT(IFERROR('Upload Data'!A160 = "ERROR", TRUE))</f>
        <v>1</v>
      </c>
      <c r="C173" s="28">
        <f t="shared" si="21"/>
        <v>160</v>
      </c>
      <c r="D173" s="30" t="b">
        <f>IF(B173, ('Upload Data'!A160 &amp; 'Upload Data'!B160 &amp; 'Upload Data'!D160 &amp; 'Upload Data'!E160 &amp; 'Upload Data'!F160) &lt;&gt; "", FALSE)</f>
        <v>0</v>
      </c>
      <c r="E173" s="28" t="str">
        <f t="shared" si="25"/>
        <v/>
      </c>
      <c r="F173" s="28" t="str">
        <f t="shared" si="26"/>
        <v/>
      </c>
      <c r="G173" s="30" t="b">
        <f t="shared" si="19"/>
        <v>1</v>
      </c>
      <c r="H173" s="30" t="b">
        <f>IFERROR(AND(OR(NOT(D173), 'Upload Data'!$A160 &lt;&gt; "", 'Upload Data'!$B160 &lt;&gt; ""), I173, J173, S173 &lt;= 1), FALSE)</f>
        <v>1</v>
      </c>
      <c r="I173" s="30" t="b">
        <f t="shared" si="22"/>
        <v>1</v>
      </c>
      <c r="J173" s="30" t="b">
        <f t="shared" si="23"/>
        <v>1</v>
      </c>
      <c r="K173" s="31" t="s">
        <v>81</v>
      </c>
      <c r="L173" s="31" t="s">
        <v>81</v>
      </c>
      <c r="M173" s="30" t="b">
        <f>IFERROR(OR(NOT(D173), 'Upload Data'!E160 &lt;&gt; ""), FALSE)</f>
        <v>1</v>
      </c>
      <c r="N173" s="30" t="b">
        <f>IFERROR(OR(AND(NOT(D173), 'Upload Data'!F160 = ""), IFERROR(MATCH('Upload Data'!F160, listTradingRelationship, 0), FALSE)), FALSE)</f>
        <v>1</v>
      </c>
      <c r="O173" s="30"/>
      <c r="P173" s="30"/>
      <c r="Q173" s="30"/>
      <c r="R173" s="30" t="str">
        <f>IFERROR(IF('Upload Data'!$A160 &lt;&gt; "", 'Upload Data'!$A160, 'Upload Data'!$B160) &amp; "-" &amp; 'Upload Data'!$C160, "-")</f>
        <v>-</v>
      </c>
      <c r="S173" s="30">
        <f t="shared" si="24"/>
        <v>0</v>
      </c>
      <c r="T173" s="30"/>
      <c r="U173" s="30" t="b">
        <f>IFERROR(OR('Upload Data'!$A160 = "", IFERROR(AND(LEN('Upload Data'!$A160 ) = 11, LEFT('Upload Data'!$A160, 4) = "FSC-", MID('Upload Data'!$A160, 5, 1) &gt;= "A", MID('Upload Data'!$A160, 5, 1) &lt;= "Z", V173 &gt; 0, INT(V173) = V173), FALSE)), FALSE)</f>
        <v>1</v>
      </c>
      <c r="V173" s="30">
        <f>IFERROR(VALUE(RIGHT('Upload Data'!$A160, 6)), -1)</f>
        <v>-1</v>
      </c>
      <c r="W173" s="30"/>
      <c r="X173" s="30" t="b">
        <f>IFERROR(OR('Upload Data'!$B160 = "", IFERROR(AND(LEN(AA173) &gt;= 2, MATCH(AB173, listCertificateTypes, 0), AC173 &gt; -1, INT(AC173) = AC173), FALSE)), FALSE)</f>
        <v>1</v>
      </c>
      <c r="Y173" s="30">
        <f>IFERROR(FIND("-", 'Upload Data'!$B160, 1), 1000)</f>
        <v>1000</v>
      </c>
      <c r="Z173" s="30">
        <f>IFERROR(FIND("-", 'Upload Data'!$B160, Y173 + 1), 1000)</f>
        <v>1000</v>
      </c>
      <c r="AA173" s="30" t="str">
        <f>IFERROR(LEFT('Upload Data'!$B160, Y173 - 1), "")</f>
        <v/>
      </c>
      <c r="AB173" s="30" t="str">
        <f>IFERROR(MID('Upload Data'!$B160, Y173 + 1, Z173 - Y173 - 1), "")</f>
        <v/>
      </c>
      <c r="AC173" s="30">
        <f>IFERROR(VALUE(RIGHT('Upload Data'!$B160, 6)), -1)</f>
        <v>-1</v>
      </c>
    </row>
    <row r="174" spans="1:29">
      <c r="A174" s="29">
        <f t="shared" si="20"/>
        <v>161</v>
      </c>
      <c r="B174" s="28" t="b">
        <f>NOT(IFERROR('Upload Data'!A161 = "ERROR", TRUE))</f>
        <v>1</v>
      </c>
      <c r="C174" s="28">
        <f t="shared" si="21"/>
        <v>161</v>
      </c>
      <c r="D174" s="30" t="b">
        <f>IF(B174, ('Upload Data'!A161 &amp; 'Upload Data'!B161 &amp; 'Upload Data'!D161 &amp; 'Upload Data'!E161 &amp; 'Upload Data'!F161) &lt;&gt; "", FALSE)</f>
        <v>0</v>
      </c>
      <c r="E174" s="28" t="str">
        <f t="shared" si="25"/>
        <v/>
      </c>
      <c r="F174" s="28" t="str">
        <f t="shared" si="26"/>
        <v/>
      </c>
      <c r="G174" s="30" t="b">
        <f t="shared" si="19"/>
        <v>1</v>
      </c>
      <c r="H174" s="30" t="b">
        <f>IFERROR(AND(OR(NOT(D174), 'Upload Data'!$A161 &lt;&gt; "", 'Upload Data'!$B161 &lt;&gt; ""), I174, J174, S174 &lt;= 1), FALSE)</f>
        <v>1</v>
      </c>
      <c r="I174" s="30" t="b">
        <f t="shared" si="22"/>
        <v>1</v>
      </c>
      <c r="J174" s="30" t="b">
        <f t="shared" si="23"/>
        <v>1</v>
      </c>
      <c r="K174" s="31" t="s">
        <v>81</v>
      </c>
      <c r="L174" s="31" t="s">
        <v>81</v>
      </c>
      <c r="M174" s="30" t="b">
        <f>IFERROR(OR(NOT(D174), 'Upload Data'!E161 &lt;&gt; ""), FALSE)</f>
        <v>1</v>
      </c>
      <c r="N174" s="30" t="b">
        <f>IFERROR(OR(AND(NOT(D174), 'Upload Data'!F161 = ""), IFERROR(MATCH('Upload Data'!F161, listTradingRelationship, 0), FALSE)), FALSE)</f>
        <v>1</v>
      </c>
      <c r="O174" s="30"/>
      <c r="P174" s="30"/>
      <c r="Q174" s="30"/>
      <c r="R174" s="30" t="str">
        <f>IFERROR(IF('Upload Data'!$A161 &lt;&gt; "", 'Upload Data'!$A161, 'Upload Data'!$B161) &amp; "-" &amp; 'Upload Data'!$C161, "-")</f>
        <v>-</v>
      </c>
      <c r="S174" s="30">
        <f t="shared" si="24"/>
        <v>0</v>
      </c>
      <c r="T174" s="30"/>
      <c r="U174" s="30" t="b">
        <f>IFERROR(OR('Upload Data'!$A161 = "", IFERROR(AND(LEN('Upload Data'!$A161 ) = 11, LEFT('Upload Data'!$A161, 4) = "FSC-", MID('Upload Data'!$A161, 5, 1) &gt;= "A", MID('Upload Data'!$A161, 5, 1) &lt;= "Z", V174 &gt; 0, INT(V174) = V174), FALSE)), FALSE)</f>
        <v>1</v>
      </c>
      <c r="V174" s="30">
        <f>IFERROR(VALUE(RIGHT('Upload Data'!$A161, 6)), -1)</f>
        <v>-1</v>
      </c>
      <c r="W174" s="30"/>
      <c r="X174" s="30" t="b">
        <f>IFERROR(OR('Upload Data'!$B161 = "", IFERROR(AND(LEN(AA174) &gt;= 2, MATCH(AB174, listCertificateTypes, 0), AC174 &gt; -1, INT(AC174) = AC174), FALSE)), FALSE)</f>
        <v>1</v>
      </c>
      <c r="Y174" s="30">
        <f>IFERROR(FIND("-", 'Upload Data'!$B161, 1), 1000)</f>
        <v>1000</v>
      </c>
      <c r="Z174" s="30">
        <f>IFERROR(FIND("-", 'Upload Data'!$B161, Y174 + 1), 1000)</f>
        <v>1000</v>
      </c>
      <c r="AA174" s="30" t="str">
        <f>IFERROR(LEFT('Upload Data'!$B161, Y174 - 1), "")</f>
        <v/>
      </c>
      <c r="AB174" s="30" t="str">
        <f>IFERROR(MID('Upload Data'!$B161, Y174 + 1, Z174 - Y174 - 1), "")</f>
        <v/>
      </c>
      <c r="AC174" s="30">
        <f>IFERROR(VALUE(RIGHT('Upload Data'!$B161, 6)), -1)</f>
        <v>-1</v>
      </c>
    </row>
    <row r="175" spans="1:29">
      <c r="A175" s="29">
        <f t="shared" si="20"/>
        <v>162</v>
      </c>
      <c r="B175" s="28" t="b">
        <f>NOT(IFERROR('Upload Data'!A162 = "ERROR", TRUE))</f>
        <v>1</v>
      </c>
      <c r="C175" s="28">
        <f t="shared" si="21"/>
        <v>162</v>
      </c>
      <c r="D175" s="30" t="b">
        <f>IF(B175, ('Upload Data'!A162 &amp; 'Upload Data'!B162 &amp; 'Upload Data'!D162 &amp; 'Upload Data'!E162 &amp; 'Upload Data'!F162) &lt;&gt; "", FALSE)</f>
        <v>0</v>
      </c>
      <c r="E175" s="28" t="str">
        <f t="shared" si="25"/>
        <v/>
      </c>
      <c r="F175" s="28" t="str">
        <f t="shared" si="26"/>
        <v/>
      </c>
      <c r="G175" s="30" t="b">
        <f t="shared" si="19"/>
        <v>1</v>
      </c>
      <c r="H175" s="30" t="b">
        <f>IFERROR(AND(OR(NOT(D175), 'Upload Data'!$A162 &lt;&gt; "", 'Upload Data'!$B162 &lt;&gt; ""), I175, J175, S175 &lt;= 1), FALSE)</f>
        <v>1</v>
      </c>
      <c r="I175" s="30" t="b">
        <f t="shared" si="22"/>
        <v>1</v>
      </c>
      <c r="J175" s="30" t="b">
        <f t="shared" si="23"/>
        <v>1</v>
      </c>
      <c r="K175" s="31" t="s">
        <v>81</v>
      </c>
      <c r="L175" s="31" t="s">
        <v>81</v>
      </c>
      <c r="M175" s="30" t="b">
        <f>IFERROR(OR(NOT(D175), 'Upload Data'!E162 &lt;&gt; ""), FALSE)</f>
        <v>1</v>
      </c>
      <c r="N175" s="30" t="b">
        <f>IFERROR(OR(AND(NOT(D175), 'Upload Data'!F162 = ""), IFERROR(MATCH('Upload Data'!F162, listTradingRelationship, 0), FALSE)), FALSE)</f>
        <v>1</v>
      </c>
      <c r="O175" s="30"/>
      <c r="P175" s="30"/>
      <c r="Q175" s="30"/>
      <c r="R175" s="30" t="str">
        <f>IFERROR(IF('Upload Data'!$A162 &lt;&gt; "", 'Upload Data'!$A162, 'Upload Data'!$B162) &amp; "-" &amp; 'Upload Data'!$C162, "-")</f>
        <v>-</v>
      </c>
      <c r="S175" s="30">
        <f t="shared" si="24"/>
        <v>0</v>
      </c>
      <c r="T175" s="30"/>
      <c r="U175" s="30" t="b">
        <f>IFERROR(OR('Upload Data'!$A162 = "", IFERROR(AND(LEN('Upload Data'!$A162 ) = 11, LEFT('Upload Data'!$A162, 4) = "FSC-", MID('Upload Data'!$A162, 5, 1) &gt;= "A", MID('Upload Data'!$A162, 5, 1) &lt;= "Z", V175 &gt; 0, INT(V175) = V175), FALSE)), FALSE)</f>
        <v>1</v>
      </c>
      <c r="V175" s="30">
        <f>IFERROR(VALUE(RIGHT('Upload Data'!$A162, 6)), -1)</f>
        <v>-1</v>
      </c>
      <c r="W175" s="30"/>
      <c r="X175" s="30" t="b">
        <f>IFERROR(OR('Upload Data'!$B162 = "", IFERROR(AND(LEN(AA175) &gt;= 2, MATCH(AB175, listCertificateTypes, 0), AC175 &gt; -1, INT(AC175) = AC175), FALSE)), FALSE)</f>
        <v>1</v>
      </c>
      <c r="Y175" s="30">
        <f>IFERROR(FIND("-", 'Upload Data'!$B162, 1), 1000)</f>
        <v>1000</v>
      </c>
      <c r="Z175" s="30">
        <f>IFERROR(FIND("-", 'Upload Data'!$B162, Y175 + 1), 1000)</f>
        <v>1000</v>
      </c>
      <c r="AA175" s="30" t="str">
        <f>IFERROR(LEFT('Upload Data'!$B162, Y175 - 1), "")</f>
        <v/>
      </c>
      <c r="AB175" s="30" t="str">
        <f>IFERROR(MID('Upload Data'!$B162, Y175 + 1, Z175 - Y175 - 1), "")</f>
        <v/>
      </c>
      <c r="AC175" s="30">
        <f>IFERROR(VALUE(RIGHT('Upload Data'!$B162, 6)), -1)</f>
        <v>-1</v>
      </c>
    </row>
    <row r="176" spans="1:29">
      <c r="A176" s="29">
        <f t="shared" si="20"/>
        <v>163</v>
      </c>
      <c r="B176" s="28" t="b">
        <f>NOT(IFERROR('Upload Data'!A163 = "ERROR", TRUE))</f>
        <v>1</v>
      </c>
      <c r="C176" s="28">
        <f t="shared" si="21"/>
        <v>163</v>
      </c>
      <c r="D176" s="30" t="b">
        <f>IF(B176, ('Upload Data'!A163 &amp; 'Upload Data'!B163 &amp; 'Upload Data'!D163 &amp; 'Upload Data'!E163 &amp; 'Upload Data'!F163) &lt;&gt; "", FALSE)</f>
        <v>0</v>
      </c>
      <c r="E176" s="28" t="str">
        <f t="shared" si="25"/>
        <v/>
      </c>
      <c r="F176" s="28" t="str">
        <f t="shared" si="26"/>
        <v/>
      </c>
      <c r="G176" s="30" t="b">
        <f t="shared" si="19"/>
        <v>1</v>
      </c>
      <c r="H176" s="30" t="b">
        <f>IFERROR(AND(OR(NOT(D176), 'Upload Data'!$A163 &lt;&gt; "", 'Upload Data'!$B163 &lt;&gt; ""), I176, J176, S176 &lt;= 1), FALSE)</f>
        <v>1</v>
      </c>
      <c r="I176" s="30" t="b">
        <f t="shared" si="22"/>
        <v>1</v>
      </c>
      <c r="J176" s="30" t="b">
        <f t="shared" si="23"/>
        <v>1</v>
      </c>
      <c r="K176" s="31" t="s">
        <v>81</v>
      </c>
      <c r="L176" s="31" t="s">
        <v>81</v>
      </c>
      <c r="M176" s="30" t="b">
        <f>IFERROR(OR(NOT(D176), 'Upload Data'!E163 &lt;&gt; ""), FALSE)</f>
        <v>1</v>
      </c>
      <c r="N176" s="30" t="b">
        <f>IFERROR(OR(AND(NOT(D176), 'Upload Data'!F163 = ""), IFERROR(MATCH('Upload Data'!F163, listTradingRelationship, 0), FALSE)), FALSE)</f>
        <v>1</v>
      </c>
      <c r="O176" s="30"/>
      <c r="P176" s="30"/>
      <c r="Q176" s="30"/>
      <c r="R176" s="30" t="str">
        <f>IFERROR(IF('Upload Data'!$A163 &lt;&gt; "", 'Upload Data'!$A163, 'Upload Data'!$B163) &amp; "-" &amp; 'Upload Data'!$C163, "-")</f>
        <v>-</v>
      </c>
      <c r="S176" s="30">
        <f t="shared" si="24"/>
        <v>0</v>
      </c>
      <c r="T176" s="30"/>
      <c r="U176" s="30" t="b">
        <f>IFERROR(OR('Upload Data'!$A163 = "", IFERROR(AND(LEN('Upload Data'!$A163 ) = 11, LEFT('Upload Data'!$A163, 4) = "FSC-", MID('Upload Data'!$A163, 5, 1) &gt;= "A", MID('Upload Data'!$A163, 5, 1) &lt;= "Z", V176 &gt; 0, INT(V176) = V176), FALSE)), FALSE)</f>
        <v>1</v>
      </c>
      <c r="V176" s="30">
        <f>IFERROR(VALUE(RIGHT('Upload Data'!$A163, 6)), -1)</f>
        <v>-1</v>
      </c>
      <c r="W176" s="30"/>
      <c r="X176" s="30" t="b">
        <f>IFERROR(OR('Upload Data'!$B163 = "", IFERROR(AND(LEN(AA176) &gt;= 2, MATCH(AB176, listCertificateTypes, 0), AC176 &gt; -1, INT(AC176) = AC176), FALSE)), FALSE)</f>
        <v>1</v>
      </c>
      <c r="Y176" s="30">
        <f>IFERROR(FIND("-", 'Upload Data'!$B163, 1), 1000)</f>
        <v>1000</v>
      </c>
      <c r="Z176" s="30">
        <f>IFERROR(FIND("-", 'Upload Data'!$B163, Y176 + 1), 1000)</f>
        <v>1000</v>
      </c>
      <c r="AA176" s="30" t="str">
        <f>IFERROR(LEFT('Upload Data'!$B163, Y176 - 1), "")</f>
        <v/>
      </c>
      <c r="AB176" s="30" t="str">
        <f>IFERROR(MID('Upload Data'!$B163, Y176 + 1, Z176 - Y176 - 1), "")</f>
        <v/>
      </c>
      <c r="AC176" s="30">
        <f>IFERROR(VALUE(RIGHT('Upload Data'!$B163, 6)), -1)</f>
        <v>-1</v>
      </c>
    </row>
    <row r="177" spans="1:29">
      <c r="A177" s="29">
        <f t="shared" si="20"/>
        <v>164</v>
      </c>
      <c r="B177" s="28" t="b">
        <f>NOT(IFERROR('Upload Data'!A164 = "ERROR", TRUE))</f>
        <v>1</v>
      </c>
      <c r="C177" s="28">
        <f t="shared" si="21"/>
        <v>164</v>
      </c>
      <c r="D177" s="30" t="b">
        <f>IF(B177, ('Upload Data'!A164 &amp; 'Upload Data'!B164 &amp; 'Upload Data'!D164 &amp; 'Upload Data'!E164 &amp; 'Upload Data'!F164) &lt;&gt; "", FALSE)</f>
        <v>0</v>
      </c>
      <c r="E177" s="28" t="str">
        <f t="shared" si="25"/>
        <v/>
      </c>
      <c r="F177" s="28" t="str">
        <f t="shared" si="26"/>
        <v/>
      </c>
      <c r="G177" s="30" t="b">
        <f t="shared" si="19"/>
        <v>1</v>
      </c>
      <c r="H177" s="30" t="b">
        <f>IFERROR(AND(OR(NOT(D177), 'Upload Data'!$A164 &lt;&gt; "", 'Upload Data'!$B164 &lt;&gt; ""), I177, J177, S177 &lt;= 1), FALSE)</f>
        <v>1</v>
      </c>
      <c r="I177" s="30" t="b">
        <f t="shared" si="22"/>
        <v>1</v>
      </c>
      <c r="J177" s="30" t="b">
        <f t="shared" si="23"/>
        <v>1</v>
      </c>
      <c r="K177" s="31" t="s">
        <v>81</v>
      </c>
      <c r="L177" s="31" t="s">
        <v>81</v>
      </c>
      <c r="M177" s="30" t="b">
        <f>IFERROR(OR(NOT(D177), 'Upload Data'!E164 &lt;&gt; ""), FALSE)</f>
        <v>1</v>
      </c>
      <c r="N177" s="30" t="b">
        <f>IFERROR(OR(AND(NOT(D177), 'Upload Data'!F164 = ""), IFERROR(MATCH('Upload Data'!F164, listTradingRelationship, 0), FALSE)), FALSE)</f>
        <v>1</v>
      </c>
      <c r="O177" s="30"/>
      <c r="P177" s="30"/>
      <c r="Q177" s="30"/>
      <c r="R177" s="30" t="str">
        <f>IFERROR(IF('Upload Data'!$A164 &lt;&gt; "", 'Upload Data'!$A164, 'Upload Data'!$B164) &amp; "-" &amp; 'Upload Data'!$C164, "-")</f>
        <v>-</v>
      </c>
      <c r="S177" s="30">
        <f t="shared" si="24"/>
        <v>0</v>
      </c>
      <c r="T177" s="30"/>
      <c r="U177" s="30" t="b">
        <f>IFERROR(OR('Upload Data'!$A164 = "", IFERROR(AND(LEN('Upload Data'!$A164 ) = 11, LEFT('Upload Data'!$A164, 4) = "FSC-", MID('Upload Data'!$A164, 5, 1) &gt;= "A", MID('Upload Data'!$A164, 5, 1) &lt;= "Z", V177 &gt; 0, INT(V177) = V177), FALSE)), FALSE)</f>
        <v>1</v>
      </c>
      <c r="V177" s="30">
        <f>IFERROR(VALUE(RIGHT('Upload Data'!$A164, 6)), -1)</f>
        <v>-1</v>
      </c>
      <c r="W177" s="30"/>
      <c r="X177" s="30" t="b">
        <f>IFERROR(OR('Upload Data'!$B164 = "", IFERROR(AND(LEN(AA177) &gt;= 2, MATCH(AB177, listCertificateTypes, 0), AC177 &gt; -1, INT(AC177) = AC177), FALSE)), FALSE)</f>
        <v>1</v>
      </c>
      <c r="Y177" s="30">
        <f>IFERROR(FIND("-", 'Upload Data'!$B164, 1), 1000)</f>
        <v>1000</v>
      </c>
      <c r="Z177" s="30">
        <f>IFERROR(FIND("-", 'Upload Data'!$B164, Y177 + 1), 1000)</f>
        <v>1000</v>
      </c>
      <c r="AA177" s="30" t="str">
        <f>IFERROR(LEFT('Upload Data'!$B164, Y177 - 1), "")</f>
        <v/>
      </c>
      <c r="AB177" s="30" t="str">
        <f>IFERROR(MID('Upload Data'!$B164, Y177 + 1, Z177 - Y177 - 1), "")</f>
        <v/>
      </c>
      <c r="AC177" s="30">
        <f>IFERROR(VALUE(RIGHT('Upload Data'!$B164, 6)), -1)</f>
        <v>-1</v>
      </c>
    </row>
    <row r="178" spans="1:29">
      <c r="A178" s="29">
        <f t="shared" si="20"/>
        <v>165</v>
      </c>
      <c r="B178" s="28" t="b">
        <f>NOT(IFERROR('Upload Data'!A165 = "ERROR", TRUE))</f>
        <v>1</v>
      </c>
      <c r="C178" s="28">
        <f t="shared" si="21"/>
        <v>165</v>
      </c>
      <c r="D178" s="30" t="b">
        <f>IF(B178, ('Upload Data'!A165 &amp; 'Upload Data'!B165 &amp; 'Upload Data'!D165 &amp; 'Upload Data'!E165 &amp; 'Upload Data'!F165) &lt;&gt; "", FALSE)</f>
        <v>0</v>
      </c>
      <c r="E178" s="28" t="str">
        <f t="shared" si="25"/>
        <v/>
      </c>
      <c r="F178" s="28" t="str">
        <f t="shared" si="26"/>
        <v/>
      </c>
      <c r="G178" s="30" t="b">
        <f t="shared" si="19"/>
        <v>1</v>
      </c>
      <c r="H178" s="30" t="b">
        <f>IFERROR(AND(OR(NOT(D178), 'Upload Data'!$A165 &lt;&gt; "", 'Upload Data'!$B165 &lt;&gt; ""), I178, J178, S178 &lt;= 1), FALSE)</f>
        <v>1</v>
      </c>
      <c r="I178" s="30" t="b">
        <f t="shared" si="22"/>
        <v>1</v>
      </c>
      <c r="J178" s="30" t="b">
        <f t="shared" si="23"/>
        <v>1</v>
      </c>
      <c r="K178" s="31" t="s">
        <v>81</v>
      </c>
      <c r="L178" s="31" t="s">
        <v>81</v>
      </c>
      <c r="M178" s="30" t="b">
        <f>IFERROR(OR(NOT(D178), 'Upload Data'!E165 &lt;&gt; ""), FALSE)</f>
        <v>1</v>
      </c>
      <c r="N178" s="30" t="b">
        <f>IFERROR(OR(AND(NOT(D178), 'Upload Data'!F165 = ""), IFERROR(MATCH('Upload Data'!F165, listTradingRelationship, 0), FALSE)), FALSE)</f>
        <v>1</v>
      </c>
      <c r="O178" s="30"/>
      <c r="P178" s="30"/>
      <c r="Q178" s="30"/>
      <c r="R178" s="30" t="str">
        <f>IFERROR(IF('Upload Data'!$A165 &lt;&gt; "", 'Upload Data'!$A165, 'Upload Data'!$B165) &amp; "-" &amp; 'Upload Data'!$C165, "-")</f>
        <v>-</v>
      </c>
      <c r="S178" s="30">
        <f t="shared" si="24"/>
        <v>0</v>
      </c>
      <c r="T178" s="30"/>
      <c r="U178" s="30" t="b">
        <f>IFERROR(OR('Upload Data'!$A165 = "", IFERROR(AND(LEN('Upload Data'!$A165 ) = 11, LEFT('Upload Data'!$A165, 4) = "FSC-", MID('Upload Data'!$A165, 5, 1) &gt;= "A", MID('Upload Data'!$A165, 5, 1) &lt;= "Z", V178 &gt; 0, INT(V178) = V178), FALSE)), FALSE)</f>
        <v>1</v>
      </c>
      <c r="V178" s="30">
        <f>IFERROR(VALUE(RIGHT('Upload Data'!$A165, 6)), -1)</f>
        <v>-1</v>
      </c>
      <c r="W178" s="30"/>
      <c r="X178" s="30" t="b">
        <f>IFERROR(OR('Upload Data'!$B165 = "", IFERROR(AND(LEN(AA178) &gt;= 2, MATCH(AB178, listCertificateTypes, 0), AC178 &gt; -1, INT(AC178) = AC178), FALSE)), FALSE)</f>
        <v>1</v>
      </c>
      <c r="Y178" s="30">
        <f>IFERROR(FIND("-", 'Upload Data'!$B165, 1), 1000)</f>
        <v>1000</v>
      </c>
      <c r="Z178" s="30">
        <f>IFERROR(FIND("-", 'Upload Data'!$B165, Y178 + 1), 1000)</f>
        <v>1000</v>
      </c>
      <c r="AA178" s="30" t="str">
        <f>IFERROR(LEFT('Upload Data'!$B165, Y178 - 1), "")</f>
        <v/>
      </c>
      <c r="AB178" s="30" t="str">
        <f>IFERROR(MID('Upload Data'!$B165, Y178 + 1, Z178 - Y178 - 1), "")</f>
        <v/>
      </c>
      <c r="AC178" s="30">
        <f>IFERROR(VALUE(RIGHT('Upload Data'!$B165, 6)), -1)</f>
        <v>-1</v>
      </c>
    </row>
    <row r="179" spans="1:29">
      <c r="A179" s="29">
        <f t="shared" si="20"/>
        <v>166</v>
      </c>
      <c r="B179" s="28" t="b">
        <f>NOT(IFERROR('Upload Data'!A166 = "ERROR", TRUE))</f>
        <v>1</v>
      </c>
      <c r="C179" s="28">
        <f t="shared" si="21"/>
        <v>166</v>
      </c>
      <c r="D179" s="30" t="b">
        <f>IF(B179, ('Upload Data'!A166 &amp; 'Upload Data'!B166 &amp; 'Upload Data'!D166 &amp; 'Upload Data'!E166 &amp; 'Upload Data'!F166) &lt;&gt; "", FALSE)</f>
        <v>0</v>
      </c>
      <c r="E179" s="28" t="str">
        <f t="shared" si="25"/>
        <v/>
      </c>
      <c r="F179" s="28" t="str">
        <f t="shared" si="26"/>
        <v/>
      </c>
      <c r="G179" s="30" t="b">
        <f t="shared" si="19"/>
        <v>1</v>
      </c>
      <c r="H179" s="30" t="b">
        <f>IFERROR(AND(OR(NOT(D179), 'Upload Data'!$A166 &lt;&gt; "", 'Upload Data'!$B166 &lt;&gt; ""), I179, J179, S179 &lt;= 1), FALSE)</f>
        <v>1</v>
      </c>
      <c r="I179" s="30" t="b">
        <f t="shared" si="22"/>
        <v>1</v>
      </c>
      <c r="J179" s="30" t="b">
        <f t="shared" si="23"/>
        <v>1</v>
      </c>
      <c r="K179" s="31" t="s">
        <v>81</v>
      </c>
      <c r="L179" s="31" t="s">
        <v>81</v>
      </c>
      <c r="M179" s="30" t="b">
        <f>IFERROR(OR(NOT(D179), 'Upload Data'!E166 &lt;&gt; ""), FALSE)</f>
        <v>1</v>
      </c>
      <c r="N179" s="30" t="b">
        <f>IFERROR(OR(AND(NOT(D179), 'Upload Data'!F166 = ""), IFERROR(MATCH('Upload Data'!F166, listTradingRelationship, 0), FALSE)), FALSE)</f>
        <v>1</v>
      </c>
      <c r="O179" s="30"/>
      <c r="P179" s="30"/>
      <c r="Q179" s="30"/>
      <c r="R179" s="30" t="str">
        <f>IFERROR(IF('Upload Data'!$A166 &lt;&gt; "", 'Upload Data'!$A166, 'Upload Data'!$B166) &amp; "-" &amp; 'Upload Data'!$C166, "-")</f>
        <v>-</v>
      </c>
      <c r="S179" s="30">
        <f t="shared" si="24"/>
        <v>0</v>
      </c>
      <c r="T179" s="30"/>
      <c r="U179" s="30" t="b">
        <f>IFERROR(OR('Upload Data'!$A166 = "", IFERROR(AND(LEN('Upload Data'!$A166 ) = 11, LEFT('Upload Data'!$A166, 4) = "FSC-", MID('Upload Data'!$A166, 5, 1) &gt;= "A", MID('Upload Data'!$A166, 5, 1) &lt;= "Z", V179 &gt; 0, INT(V179) = V179), FALSE)), FALSE)</f>
        <v>1</v>
      </c>
      <c r="V179" s="30">
        <f>IFERROR(VALUE(RIGHT('Upload Data'!$A166, 6)), -1)</f>
        <v>-1</v>
      </c>
      <c r="W179" s="30"/>
      <c r="X179" s="30" t="b">
        <f>IFERROR(OR('Upload Data'!$B166 = "", IFERROR(AND(LEN(AA179) &gt;= 2, MATCH(AB179, listCertificateTypes, 0), AC179 &gt; -1, INT(AC179) = AC179), FALSE)), FALSE)</f>
        <v>1</v>
      </c>
      <c r="Y179" s="30">
        <f>IFERROR(FIND("-", 'Upload Data'!$B166, 1), 1000)</f>
        <v>1000</v>
      </c>
      <c r="Z179" s="30">
        <f>IFERROR(FIND("-", 'Upload Data'!$B166, Y179 + 1), 1000)</f>
        <v>1000</v>
      </c>
      <c r="AA179" s="30" t="str">
        <f>IFERROR(LEFT('Upload Data'!$B166, Y179 - 1), "")</f>
        <v/>
      </c>
      <c r="AB179" s="30" t="str">
        <f>IFERROR(MID('Upload Data'!$B166, Y179 + 1, Z179 - Y179 - 1), "")</f>
        <v/>
      </c>
      <c r="AC179" s="30">
        <f>IFERROR(VALUE(RIGHT('Upload Data'!$B166, 6)), -1)</f>
        <v>-1</v>
      </c>
    </row>
    <row r="180" spans="1:29">
      <c r="A180" s="29">
        <f t="shared" si="20"/>
        <v>167</v>
      </c>
      <c r="B180" s="28" t="b">
        <f>NOT(IFERROR('Upload Data'!A167 = "ERROR", TRUE))</f>
        <v>1</v>
      </c>
      <c r="C180" s="28">
        <f t="shared" si="21"/>
        <v>167</v>
      </c>
      <c r="D180" s="30" t="b">
        <f>IF(B180, ('Upload Data'!A167 &amp; 'Upload Data'!B167 &amp; 'Upload Data'!D167 &amp; 'Upload Data'!E167 &amp; 'Upload Data'!F167) &lt;&gt; "", FALSE)</f>
        <v>0</v>
      </c>
      <c r="E180" s="28" t="str">
        <f t="shared" si="25"/>
        <v/>
      </c>
      <c r="F180" s="28" t="str">
        <f t="shared" si="26"/>
        <v/>
      </c>
      <c r="G180" s="30" t="b">
        <f t="shared" si="19"/>
        <v>1</v>
      </c>
      <c r="H180" s="30" t="b">
        <f>IFERROR(AND(OR(NOT(D180), 'Upload Data'!$A167 &lt;&gt; "", 'Upload Data'!$B167 &lt;&gt; ""), I180, J180, S180 &lt;= 1), FALSE)</f>
        <v>1</v>
      </c>
      <c r="I180" s="30" t="b">
        <f t="shared" si="22"/>
        <v>1</v>
      </c>
      <c r="J180" s="30" t="b">
        <f t="shared" si="23"/>
        <v>1</v>
      </c>
      <c r="K180" s="31" t="s">
        <v>81</v>
      </c>
      <c r="L180" s="31" t="s">
        <v>81</v>
      </c>
      <c r="M180" s="30" t="b">
        <f>IFERROR(OR(NOT(D180), 'Upload Data'!E167 &lt;&gt; ""), FALSE)</f>
        <v>1</v>
      </c>
      <c r="N180" s="30" t="b">
        <f>IFERROR(OR(AND(NOT(D180), 'Upload Data'!F167 = ""), IFERROR(MATCH('Upload Data'!F167, listTradingRelationship, 0), FALSE)), FALSE)</f>
        <v>1</v>
      </c>
      <c r="O180" s="30"/>
      <c r="P180" s="30"/>
      <c r="Q180" s="30"/>
      <c r="R180" s="30" t="str">
        <f>IFERROR(IF('Upload Data'!$A167 &lt;&gt; "", 'Upload Data'!$A167, 'Upload Data'!$B167) &amp; "-" &amp; 'Upload Data'!$C167, "-")</f>
        <v>-</v>
      </c>
      <c r="S180" s="30">
        <f t="shared" si="24"/>
        <v>0</v>
      </c>
      <c r="T180" s="30"/>
      <c r="U180" s="30" t="b">
        <f>IFERROR(OR('Upload Data'!$A167 = "", IFERROR(AND(LEN('Upload Data'!$A167 ) = 11, LEFT('Upload Data'!$A167, 4) = "FSC-", MID('Upload Data'!$A167, 5, 1) &gt;= "A", MID('Upload Data'!$A167, 5, 1) &lt;= "Z", V180 &gt; 0, INT(V180) = V180), FALSE)), FALSE)</f>
        <v>1</v>
      </c>
      <c r="V180" s="30">
        <f>IFERROR(VALUE(RIGHT('Upload Data'!$A167, 6)), -1)</f>
        <v>-1</v>
      </c>
      <c r="W180" s="30"/>
      <c r="X180" s="30" t="b">
        <f>IFERROR(OR('Upload Data'!$B167 = "", IFERROR(AND(LEN(AA180) &gt;= 2, MATCH(AB180, listCertificateTypes, 0), AC180 &gt; -1, INT(AC180) = AC180), FALSE)), FALSE)</f>
        <v>1</v>
      </c>
      <c r="Y180" s="30">
        <f>IFERROR(FIND("-", 'Upload Data'!$B167, 1), 1000)</f>
        <v>1000</v>
      </c>
      <c r="Z180" s="30">
        <f>IFERROR(FIND("-", 'Upload Data'!$B167, Y180 + 1), 1000)</f>
        <v>1000</v>
      </c>
      <c r="AA180" s="30" t="str">
        <f>IFERROR(LEFT('Upload Data'!$B167, Y180 - 1), "")</f>
        <v/>
      </c>
      <c r="AB180" s="30" t="str">
        <f>IFERROR(MID('Upload Data'!$B167, Y180 + 1, Z180 - Y180 - 1), "")</f>
        <v/>
      </c>
      <c r="AC180" s="30">
        <f>IFERROR(VALUE(RIGHT('Upload Data'!$B167, 6)), -1)</f>
        <v>-1</v>
      </c>
    </row>
    <row r="181" spans="1:29">
      <c r="A181" s="29">
        <f t="shared" si="20"/>
        <v>168</v>
      </c>
      <c r="B181" s="28" t="b">
        <f>NOT(IFERROR('Upload Data'!A168 = "ERROR", TRUE))</f>
        <v>1</v>
      </c>
      <c r="C181" s="28">
        <f t="shared" si="21"/>
        <v>168</v>
      </c>
      <c r="D181" s="30" t="b">
        <f>IF(B181, ('Upload Data'!A168 &amp; 'Upload Data'!B168 &amp; 'Upload Data'!D168 &amp; 'Upload Data'!E168 &amp; 'Upload Data'!F168) &lt;&gt; "", FALSE)</f>
        <v>0</v>
      </c>
      <c r="E181" s="28" t="str">
        <f t="shared" si="25"/>
        <v/>
      </c>
      <c r="F181" s="28" t="str">
        <f t="shared" si="26"/>
        <v/>
      </c>
      <c r="G181" s="30" t="b">
        <f t="shared" si="19"/>
        <v>1</v>
      </c>
      <c r="H181" s="30" t="b">
        <f>IFERROR(AND(OR(NOT(D181), 'Upload Data'!$A168 &lt;&gt; "", 'Upload Data'!$B168 &lt;&gt; ""), I181, J181, S181 &lt;= 1), FALSE)</f>
        <v>1</v>
      </c>
      <c r="I181" s="30" t="b">
        <f t="shared" si="22"/>
        <v>1</v>
      </c>
      <c r="J181" s="30" t="b">
        <f t="shared" si="23"/>
        <v>1</v>
      </c>
      <c r="K181" s="31" t="s">
        <v>81</v>
      </c>
      <c r="L181" s="31" t="s">
        <v>81</v>
      </c>
      <c r="M181" s="30" t="b">
        <f>IFERROR(OR(NOT(D181), 'Upload Data'!E168 &lt;&gt; ""), FALSE)</f>
        <v>1</v>
      </c>
      <c r="N181" s="30" t="b">
        <f>IFERROR(OR(AND(NOT(D181), 'Upload Data'!F168 = ""), IFERROR(MATCH('Upload Data'!F168, listTradingRelationship, 0), FALSE)), FALSE)</f>
        <v>1</v>
      </c>
      <c r="O181" s="30"/>
      <c r="P181" s="30"/>
      <c r="Q181" s="30"/>
      <c r="R181" s="30" t="str">
        <f>IFERROR(IF('Upload Data'!$A168 &lt;&gt; "", 'Upload Data'!$A168, 'Upload Data'!$B168) &amp; "-" &amp; 'Upload Data'!$C168, "-")</f>
        <v>-</v>
      </c>
      <c r="S181" s="30">
        <f t="shared" si="24"/>
        <v>0</v>
      </c>
      <c r="T181" s="30"/>
      <c r="U181" s="30" t="b">
        <f>IFERROR(OR('Upload Data'!$A168 = "", IFERROR(AND(LEN('Upload Data'!$A168 ) = 11, LEFT('Upload Data'!$A168, 4) = "FSC-", MID('Upload Data'!$A168, 5, 1) &gt;= "A", MID('Upload Data'!$A168, 5, 1) &lt;= "Z", V181 &gt; 0, INT(V181) = V181), FALSE)), FALSE)</f>
        <v>1</v>
      </c>
      <c r="V181" s="30">
        <f>IFERROR(VALUE(RIGHT('Upload Data'!$A168, 6)), -1)</f>
        <v>-1</v>
      </c>
      <c r="W181" s="30"/>
      <c r="X181" s="30" t="b">
        <f>IFERROR(OR('Upload Data'!$B168 = "", IFERROR(AND(LEN(AA181) &gt;= 2, MATCH(AB181, listCertificateTypes, 0), AC181 &gt; -1, INT(AC181) = AC181), FALSE)), FALSE)</f>
        <v>1</v>
      </c>
      <c r="Y181" s="30">
        <f>IFERROR(FIND("-", 'Upload Data'!$B168, 1), 1000)</f>
        <v>1000</v>
      </c>
      <c r="Z181" s="30">
        <f>IFERROR(FIND("-", 'Upload Data'!$B168, Y181 + 1), 1000)</f>
        <v>1000</v>
      </c>
      <c r="AA181" s="30" t="str">
        <f>IFERROR(LEFT('Upload Data'!$B168, Y181 - 1), "")</f>
        <v/>
      </c>
      <c r="AB181" s="30" t="str">
        <f>IFERROR(MID('Upload Data'!$B168, Y181 + 1, Z181 - Y181 - 1), "")</f>
        <v/>
      </c>
      <c r="AC181" s="30">
        <f>IFERROR(VALUE(RIGHT('Upload Data'!$B168, 6)), -1)</f>
        <v>-1</v>
      </c>
    </row>
    <row r="182" spans="1:29">
      <c r="A182" s="29">
        <f t="shared" si="20"/>
        <v>169</v>
      </c>
      <c r="B182" s="28" t="b">
        <f>NOT(IFERROR('Upload Data'!A169 = "ERROR", TRUE))</f>
        <v>1</v>
      </c>
      <c r="C182" s="28">
        <f t="shared" si="21"/>
        <v>169</v>
      </c>
      <c r="D182" s="30" t="b">
        <f>IF(B182, ('Upload Data'!A169 &amp; 'Upload Data'!B169 &amp; 'Upload Data'!D169 &amp; 'Upload Data'!E169 &amp; 'Upload Data'!F169) &lt;&gt; "", FALSE)</f>
        <v>0</v>
      </c>
      <c r="E182" s="28" t="str">
        <f t="shared" si="25"/>
        <v/>
      </c>
      <c r="F182" s="28" t="str">
        <f t="shared" si="26"/>
        <v/>
      </c>
      <c r="G182" s="30" t="b">
        <f t="shared" si="19"/>
        <v>1</v>
      </c>
      <c r="H182" s="30" t="b">
        <f>IFERROR(AND(OR(NOT(D182), 'Upload Data'!$A169 &lt;&gt; "", 'Upload Data'!$B169 &lt;&gt; ""), I182, J182, S182 &lt;= 1), FALSE)</f>
        <v>1</v>
      </c>
      <c r="I182" s="30" t="b">
        <f t="shared" si="22"/>
        <v>1</v>
      </c>
      <c r="J182" s="30" t="b">
        <f t="shared" si="23"/>
        <v>1</v>
      </c>
      <c r="K182" s="31" t="s">
        <v>81</v>
      </c>
      <c r="L182" s="31" t="s">
        <v>81</v>
      </c>
      <c r="M182" s="30" t="b">
        <f>IFERROR(OR(NOT(D182), 'Upload Data'!E169 &lt;&gt; ""), FALSE)</f>
        <v>1</v>
      </c>
      <c r="N182" s="30" t="b">
        <f>IFERROR(OR(AND(NOT(D182), 'Upload Data'!F169 = ""), IFERROR(MATCH('Upload Data'!F169, listTradingRelationship, 0), FALSE)), FALSE)</f>
        <v>1</v>
      </c>
      <c r="O182" s="30"/>
      <c r="P182" s="30"/>
      <c r="Q182" s="30"/>
      <c r="R182" s="30" t="str">
        <f>IFERROR(IF('Upload Data'!$A169 &lt;&gt; "", 'Upload Data'!$A169, 'Upload Data'!$B169) &amp; "-" &amp; 'Upload Data'!$C169, "-")</f>
        <v>-</v>
      </c>
      <c r="S182" s="30">
        <f t="shared" si="24"/>
        <v>0</v>
      </c>
      <c r="T182" s="30"/>
      <c r="U182" s="30" t="b">
        <f>IFERROR(OR('Upload Data'!$A169 = "", IFERROR(AND(LEN('Upload Data'!$A169 ) = 11, LEFT('Upload Data'!$A169, 4) = "FSC-", MID('Upload Data'!$A169, 5, 1) &gt;= "A", MID('Upload Data'!$A169, 5, 1) &lt;= "Z", V182 &gt; 0, INT(V182) = V182), FALSE)), FALSE)</f>
        <v>1</v>
      </c>
      <c r="V182" s="30">
        <f>IFERROR(VALUE(RIGHT('Upload Data'!$A169, 6)), -1)</f>
        <v>-1</v>
      </c>
      <c r="W182" s="30"/>
      <c r="X182" s="30" t="b">
        <f>IFERROR(OR('Upload Data'!$B169 = "", IFERROR(AND(LEN(AA182) &gt;= 2, MATCH(AB182, listCertificateTypes, 0), AC182 &gt; -1, INT(AC182) = AC182), FALSE)), FALSE)</f>
        <v>1</v>
      </c>
      <c r="Y182" s="30">
        <f>IFERROR(FIND("-", 'Upload Data'!$B169, 1), 1000)</f>
        <v>1000</v>
      </c>
      <c r="Z182" s="30">
        <f>IFERROR(FIND("-", 'Upload Data'!$B169, Y182 + 1), 1000)</f>
        <v>1000</v>
      </c>
      <c r="AA182" s="30" t="str">
        <f>IFERROR(LEFT('Upload Data'!$B169, Y182 - 1), "")</f>
        <v/>
      </c>
      <c r="AB182" s="30" t="str">
        <f>IFERROR(MID('Upload Data'!$B169, Y182 + 1, Z182 - Y182 - 1), "")</f>
        <v/>
      </c>
      <c r="AC182" s="30">
        <f>IFERROR(VALUE(RIGHT('Upload Data'!$B169, 6)), -1)</f>
        <v>-1</v>
      </c>
    </row>
    <row r="183" spans="1:29">
      <c r="A183" s="29">
        <f t="shared" si="20"/>
        <v>170</v>
      </c>
      <c r="B183" s="28" t="b">
        <f>NOT(IFERROR('Upload Data'!A170 = "ERROR", TRUE))</f>
        <v>1</v>
      </c>
      <c r="C183" s="28">
        <f t="shared" si="21"/>
        <v>170</v>
      </c>
      <c r="D183" s="30" t="b">
        <f>IF(B183, ('Upload Data'!A170 &amp; 'Upload Data'!B170 &amp; 'Upload Data'!D170 &amp; 'Upload Data'!E170 &amp; 'Upload Data'!F170) &lt;&gt; "", FALSE)</f>
        <v>0</v>
      </c>
      <c r="E183" s="28" t="str">
        <f t="shared" si="25"/>
        <v/>
      </c>
      <c r="F183" s="28" t="str">
        <f t="shared" si="26"/>
        <v/>
      </c>
      <c r="G183" s="30" t="b">
        <f t="shared" si="19"/>
        <v>1</v>
      </c>
      <c r="H183" s="30" t="b">
        <f>IFERROR(AND(OR(NOT(D183), 'Upload Data'!$A170 &lt;&gt; "", 'Upload Data'!$B170 &lt;&gt; ""), I183, J183, S183 &lt;= 1), FALSE)</f>
        <v>1</v>
      </c>
      <c r="I183" s="30" t="b">
        <f t="shared" si="22"/>
        <v>1</v>
      </c>
      <c r="J183" s="30" t="b">
        <f t="shared" si="23"/>
        <v>1</v>
      </c>
      <c r="K183" s="31" t="s">
        <v>81</v>
      </c>
      <c r="L183" s="31" t="s">
        <v>81</v>
      </c>
      <c r="M183" s="30" t="b">
        <f>IFERROR(OR(NOT(D183), 'Upload Data'!E170 &lt;&gt; ""), FALSE)</f>
        <v>1</v>
      </c>
      <c r="N183" s="30" t="b">
        <f>IFERROR(OR(AND(NOT(D183), 'Upload Data'!F170 = ""), IFERROR(MATCH('Upload Data'!F170, listTradingRelationship, 0), FALSE)), FALSE)</f>
        <v>1</v>
      </c>
      <c r="O183" s="30"/>
      <c r="P183" s="30"/>
      <c r="Q183" s="30"/>
      <c r="R183" s="30" t="str">
        <f>IFERROR(IF('Upload Data'!$A170 &lt;&gt; "", 'Upload Data'!$A170, 'Upload Data'!$B170) &amp; "-" &amp; 'Upload Data'!$C170, "-")</f>
        <v>-</v>
      </c>
      <c r="S183" s="30">
        <f t="shared" si="24"/>
        <v>0</v>
      </c>
      <c r="T183" s="30"/>
      <c r="U183" s="30" t="b">
        <f>IFERROR(OR('Upload Data'!$A170 = "", IFERROR(AND(LEN('Upload Data'!$A170 ) = 11, LEFT('Upload Data'!$A170, 4) = "FSC-", MID('Upload Data'!$A170, 5, 1) &gt;= "A", MID('Upload Data'!$A170, 5, 1) &lt;= "Z", V183 &gt; 0, INT(V183) = V183), FALSE)), FALSE)</f>
        <v>1</v>
      </c>
      <c r="V183" s="30">
        <f>IFERROR(VALUE(RIGHT('Upload Data'!$A170, 6)), -1)</f>
        <v>-1</v>
      </c>
      <c r="W183" s="30"/>
      <c r="X183" s="30" t="b">
        <f>IFERROR(OR('Upload Data'!$B170 = "", IFERROR(AND(LEN(AA183) &gt;= 2, MATCH(AB183, listCertificateTypes, 0), AC183 &gt; -1, INT(AC183) = AC183), FALSE)), FALSE)</f>
        <v>1</v>
      </c>
      <c r="Y183" s="30">
        <f>IFERROR(FIND("-", 'Upload Data'!$B170, 1), 1000)</f>
        <v>1000</v>
      </c>
      <c r="Z183" s="30">
        <f>IFERROR(FIND("-", 'Upload Data'!$B170, Y183 + 1), 1000)</f>
        <v>1000</v>
      </c>
      <c r="AA183" s="30" t="str">
        <f>IFERROR(LEFT('Upload Data'!$B170, Y183 - 1), "")</f>
        <v/>
      </c>
      <c r="AB183" s="30" t="str">
        <f>IFERROR(MID('Upload Data'!$B170, Y183 + 1, Z183 - Y183 - 1), "")</f>
        <v/>
      </c>
      <c r="AC183" s="30">
        <f>IFERROR(VALUE(RIGHT('Upload Data'!$B170, 6)), -1)</f>
        <v>-1</v>
      </c>
    </row>
    <row r="184" spans="1:29">
      <c r="A184" s="29">
        <f t="shared" si="20"/>
        <v>171</v>
      </c>
      <c r="B184" s="28" t="b">
        <f>NOT(IFERROR('Upload Data'!A171 = "ERROR", TRUE))</f>
        <v>1</v>
      </c>
      <c r="C184" s="28">
        <f t="shared" si="21"/>
        <v>171</v>
      </c>
      <c r="D184" s="30" t="b">
        <f>IF(B184, ('Upload Data'!A171 &amp; 'Upload Data'!B171 &amp; 'Upload Data'!D171 &amp; 'Upload Data'!E171 &amp; 'Upload Data'!F171) &lt;&gt; "", FALSE)</f>
        <v>0</v>
      </c>
      <c r="E184" s="28" t="str">
        <f t="shared" si="25"/>
        <v/>
      </c>
      <c r="F184" s="28" t="str">
        <f t="shared" si="26"/>
        <v/>
      </c>
      <c r="G184" s="30" t="b">
        <f t="shared" si="19"/>
        <v>1</v>
      </c>
      <c r="H184" s="30" t="b">
        <f>IFERROR(AND(OR(NOT(D184), 'Upload Data'!$A171 &lt;&gt; "", 'Upload Data'!$B171 &lt;&gt; ""), I184, J184, S184 &lt;= 1), FALSE)</f>
        <v>1</v>
      </c>
      <c r="I184" s="30" t="b">
        <f t="shared" si="22"/>
        <v>1</v>
      </c>
      <c r="J184" s="30" t="b">
        <f t="shared" si="23"/>
        <v>1</v>
      </c>
      <c r="K184" s="31" t="s">
        <v>81</v>
      </c>
      <c r="L184" s="31" t="s">
        <v>81</v>
      </c>
      <c r="M184" s="30" t="b">
        <f>IFERROR(OR(NOT(D184), 'Upload Data'!E171 &lt;&gt; ""), FALSE)</f>
        <v>1</v>
      </c>
      <c r="N184" s="30" t="b">
        <f>IFERROR(OR(AND(NOT(D184), 'Upload Data'!F171 = ""), IFERROR(MATCH('Upload Data'!F171, listTradingRelationship, 0), FALSE)), FALSE)</f>
        <v>1</v>
      </c>
      <c r="O184" s="30"/>
      <c r="P184" s="30"/>
      <c r="Q184" s="30"/>
      <c r="R184" s="30" t="str">
        <f>IFERROR(IF('Upload Data'!$A171 &lt;&gt; "", 'Upload Data'!$A171, 'Upload Data'!$B171) &amp; "-" &amp; 'Upload Data'!$C171, "-")</f>
        <v>-</v>
      </c>
      <c r="S184" s="30">
        <f t="shared" si="24"/>
        <v>0</v>
      </c>
      <c r="T184" s="30"/>
      <c r="U184" s="30" t="b">
        <f>IFERROR(OR('Upload Data'!$A171 = "", IFERROR(AND(LEN('Upload Data'!$A171 ) = 11, LEFT('Upload Data'!$A171, 4) = "FSC-", MID('Upload Data'!$A171, 5, 1) &gt;= "A", MID('Upload Data'!$A171, 5, 1) &lt;= "Z", V184 &gt; 0, INT(V184) = V184), FALSE)), FALSE)</f>
        <v>1</v>
      </c>
      <c r="V184" s="30">
        <f>IFERROR(VALUE(RIGHT('Upload Data'!$A171, 6)), -1)</f>
        <v>-1</v>
      </c>
      <c r="W184" s="30"/>
      <c r="X184" s="30" t="b">
        <f>IFERROR(OR('Upload Data'!$B171 = "", IFERROR(AND(LEN(AA184) &gt;= 2, MATCH(AB184, listCertificateTypes, 0), AC184 &gt; -1, INT(AC184) = AC184), FALSE)), FALSE)</f>
        <v>1</v>
      </c>
      <c r="Y184" s="30">
        <f>IFERROR(FIND("-", 'Upload Data'!$B171, 1), 1000)</f>
        <v>1000</v>
      </c>
      <c r="Z184" s="30">
        <f>IFERROR(FIND("-", 'Upload Data'!$B171, Y184 + 1), 1000)</f>
        <v>1000</v>
      </c>
      <c r="AA184" s="30" t="str">
        <f>IFERROR(LEFT('Upload Data'!$B171, Y184 - 1), "")</f>
        <v/>
      </c>
      <c r="AB184" s="30" t="str">
        <f>IFERROR(MID('Upload Data'!$B171, Y184 + 1, Z184 - Y184 - 1), "")</f>
        <v/>
      </c>
      <c r="AC184" s="30">
        <f>IFERROR(VALUE(RIGHT('Upload Data'!$B171, 6)), -1)</f>
        <v>-1</v>
      </c>
    </row>
    <row r="185" spans="1:29">
      <c r="A185" s="29">
        <f t="shared" si="20"/>
        <v>172</v>
      </c>
      <c r="B185" s="28" t="b">
        <f>NOT(IFERROR('Upload Data'!A172 = "ERROR", TRUE))</f>
        <v>1</v>
      </c>
      <c r="C185" s="28">
        <f t="shared" si="21"/>
        <v>172</v>
      </c>
      <c r="D185" s="30" t="b">
        <f>IF(B185, ('Upload Data'!A172 &amp; 'Upload Data'!B172 &amp; 'Upload Data'!D172 &amp; 'Upload Data'!E172 &amp; 'Upload Data'!F172) &lt;&gt; "", FALSE)</f>
        <v>0</v>
      </c>
      <c r="E185" s="28" t="str">
        <f t="shared" si="25"/>
        <v/>
      </c>
      <c r="F185" s="28" t="str">
        <f t="shared" si="26"/>
        <v/>
      </c>
      <c r="G185" s="30" t="b">
        <f t="shared" si="19"/>
        <v>1</v>
      </c>
      <c r="H185" s="30" t="b">
        <f>IFERROR(AND(OR(NOT(D185), 'Upload Data'!$A172 &lt;&gt; "", 'Upload Data'!$B172 &lt;&gt; ""), I185, J185, S185 &lt;= 1), FALSE)</f>
        <v>1</v>
      </c>
      <c r="I185" s="30" t="b">
        <f t="shared" si="22"/>
        <v>1</v>
      </c>
      <c r="J185" s="30" t="b">
        <f t="shared" si="23"/>
        <v>1</v>
      </c>
      <c r="K185" s="31" t="s">
        <v>81</v>
      </c>
      <c r="L185" s="31" t="s">
        <v>81</v>
      </c>
      <c r="M185" s="30" t="b">
        <f>IFERROR(OR(NOT(D185), 'Upload Data'!E172 &lt;&gt; ""), FALSE)</f>
        <v>1</v>
      </c>
      <c r="N185" s="30" t="b">
        <f>IFERROR(OR(AND(NOT(D185), 'Upload Data'!F172 = ""), IFERROR(MATCH('Upload Data'!F172, listTradingRelationship, 0), FALSE)), FALSE)</f>
        <v>1</v>
      </c>
      <c r="O185" s="30"/>
      <c r="P185" s="30"/>
      <c r="Q185" s="30"/>
      <c r="R185" s="30" t="str">
        <f>IFERROR(IF('Upload Data'!$A172 &lt;&gt; "", 'Upload Data'!$A172, 'Upload Data'!$B172) &amp; "-" &amp; 'Upload Data'!$C172, "-")</f>
        <v>-</v>
      </c>
      <c r="S185" s="30">
        <f t="shared" si="24"/>
        <v>0</v>
      </c>
      <c r="T185" s="30"/>
      <c r="U185" s="30" t="b">
        <f>IFERROR(OR('Upload Data'!$A172 = "", IFERROR(AND(LEN('Upload Data'!$A172 ) = 11, LEFT('Upload Data'!$A172, 4) = "FSC-", MID('Upload Data'!$A172, 5, 1) &gt;= "A", MID('Upload Data'!$A172, 5, 1) &lt;= "Z", V185 &gt; 0, INT(V185) = V185), FALSE)), FALSE)</f>
        <v>1</v>
      </c>
      <c r="V185" s="30">
        <f>IFERROR(VALUE(RIGHT('Upload Data'!$A172, 6)), -1)</f>
        <v>-1</v>
      </c>
      <c r="W185" s="30"/>
      <c r="X185" s="30" t="b">
        <f>IFERROR(OR('Upload Data'!$B172 = "", IFERROR(AND(LEN(AA185) &gt;= 2, MATCH(AB185, listCertificateTypes, 0), AC185 &gt; -1, INT(AC185) = AC185), FALSE)), FALSE)</f>
        <v>1</v>
      </c>
      <c r="Y185" s="30">
        <f>IFERROR(FIND("-", 'Upload Data'!$B172, 1), 1000)</f>
        <v>1000</v>
      </c>
      <c r="Z185" s="30">
        <f>IFERROR(FIND("-", 'Upload Data'!$B172, Y185 + 1), 1000)</f>
        <v>1000</v>
      </c>
      <c r="AA185" s="30" t="str">
        <f>IFERROR(LEFT('Upload Data'!$B172, Y185 - 1), "")</f>
        <v/>
      </c>
      <c r="AB185" s="30" t="str">
        <f>IFERROR(MID('Upload Data'!$B172, Y185 + 1, Z185 - Y185 - 1), "")</f>
        <v/>
      </c>
      <c r="AC185" s="30">
        <f>IFERROR(VALUE(RIGHT('Upload Data'!$B172, 6)), -1)</f>
        <v>-1</v>
      </c>
    </row>
    <row r="186" spans="1:29">
      <c r="A186" s="29">
        <f t="shared" si="20"/>
        <v>173</v>
      </c>
      <c r="B186" s="28" t="b">
        <f>NOT(IFERROR('Upload Data'!A173 = "ERROR", TRUE))</f>
        <v>1</v>
      </c>
      <c r="C186" s="28">
        <f t="shared" si="21"/>
        <v>173</v>
      </c>
      <c r="D186" s="30" t="b">
        <f>IF(B186, ('Upload Data'!A173 &amp; 'Upload Data'!B173 &amp; 'Upload Data'!D173 &amp; 'Upload Data'!E173 &amp; 'Upload Data'!F173) &lt;&gt; "", FALSE)</f>
        <v>0</v>
      </c>
      <c r="E186" s="28" t="str">
        <f t="shared" si="25"/>
        <v/>
      </c>
      <c r="F186" s="28" t="str">
        <f t="shared" si="26"/>
        <v/>
      </c>
      <c r="G186" s="30" t="b">
        <f t="shared" si="19"/>
        <v>1</v>
      </c>
      <c r="H186" s="30" t="b">
        <f>IFERROR(AND(OR(NOT(D186), 'Upload Data'!$A173 &lt;&gt; "", 'Upload Data'!$B173 &lt;&gt; ""), I186, J186, S186 &lt;= 1), FALSE)</f>
        <v>1</v>
      </c>
      <c r="I186" s="30" t="b">
        <f t="shared" si="22"/>
        <v>1</v>
      </c>
      <c r="J186" s="30" t="b">
        <f t="shared" si="23"/>
        <v>1</v>
      </c>
      <c r="K186" s="31" t="s">
        <v>81</v>
      </c>
      <c r="L186" s="31" t="s">
        <v>81</v>
      </c>
      <c r="M186" s="30" t="b">
        <f>IFERROR(OR(NOT(D186), 'Upload Data'!E173 &lt;&gt; ""), FALSE)</f>
        <v>1</v>
      </c>
      <c r="N186" s="30" t="b">
        <f>IFERROR(OR(AND(NOT(D186), 'Upload Data'!F173 = ""), IFERROR(MATCH('Upload Data'!F173, listTradingRelationship, 0), FALSE)), FALSE)</f>
        <v>1</v>
      </c>
      <c r="O186" s="30"/>
      <c r="P186" s="30"/>
      <c r="Q186" s="30"/>
      <c r="R186" s="30" t="str">
        <f>IFERROR(IF('Upload Data'!$A173 &lt;&gt; "", 'Upload Data'!$A173, 'Upload Data'!$B173) &amp; "-" &amp; 'Upload Data'!$C173, "-")</f>
        <v>-</v>
      </c>
      <c r="S186" s="30">
        <f t="shared" si="24"/>
        <v>0</v>
      </c>
      <c r="T186" s="30"/>
      <c r="U186" s="30" t="b">
        <f>IFERROR(OR('Upload Data'!$A173 = "", IFERROR(AND(LEN('Upload Data'!$A173 ) = 11, LEFT('Upload Data'!$A173, 4) = "FSC-", MID('Upload Data'!$A173, 5, 1) &gt;= "A", MID('Upload Data'!$A173, 5, 1) &lt;= "Z", V186 &gt; 0, INT(V186) = V186), FALSE)), FALSE)</f>
        <v>1</v>
      </c>
      <c r="V186" s="30">
        <f>IFERROR(VALUE(RIGHT('Upload Data'!$A173, 6)), -1)</f>
        <v>-1</v>
      </c>
      <c r="W186" s="30"/>
      <c r="X186" s="30" t="b">
        <f>IFERROR(OR('Upload Data'!$B173 = "", IFERROR(AND(LEN(AA186) &gt;= 2, MATCH(AB186, listCertificateTypes, 0), AC186 &gt; -1, INT(AC186) = AC186), FALSE)), FALSE)</f>
        <v>1</v>
      </c>
      <c r="Y186" s="30">
        <f>IFERROR(FIND("-", 'Upload Data'!$B173, 1), 1000)</f>
        <v>1000</v>
      </c>
      <c r="Z186" s="30">
        <f>IFERROR(FIND("-", 'Upload Data'!$B173, Y186 + 1), 1000)</f>
        <v>1000</v>
      </c>
      <c r="AA186" s="30" t="str">
        <f>IFERROR(LEFT('Upload Data'!$B173, Y186 - 1), "")</f>
        <v/>
      </c>
      <c r="AB186" s="30" t="str">
        <f>IFERROR(MID('Upload Data'!$B173, Y186 + 1, Z186 - Y186 - 1), "")</f>
        <v/>
      </c>
      <c r="AC186" s="30">
        <f>IFERROR(VALUE(RIGHT('Upload Data'!$B173, 6)), -1)</f>
        <v>-1</v>
      </c>
    </row>
    <row r="187" spans="1:29">
      <c r="A187" s="29">
        <f t="shared" si="20"/>
        <v>174</v>
      </c>
      <c r="B187" s="28" t="b">
        <f>NOT(IFERROR('Upload Data'!A174 = "ERROR", TRUE))</f>
        <v>1</v>
      </c>
      <c r="C187" s="28">
        <f t="shared" si="21"/>
        <v>174</v>
      </c>
      <c r="D187" s="30" t="b">
        <f>IF(B187, ('Upload Data'!A174 &amp; 'Upload Data'!B174 &amp; 'Upload Data'!D174 &amp; 'Upload Data'!E174 &amp; 'Upload Data'!F174) &lt;&gt; "", FALSE)</f>
        <v>0</v>
      </c>
      <c r="E187" s="28" t="str">
        <f t="shared" si="25"/>
        <v/>
      </c>
      <c r="F187" s="28" t="str">
        <f t="shared" si="26"/>
        <v/>
      </c>
      <c r="G187" s="30" t="b">
        <f t="shared" si="19"/>
        <v>1</v>
      </c>
      <c r="H187" s="30" t="b">
        <f>IFERROR(AND(OR(NOT(D187), 'Upload Data'!$A174 &lt;&gt; "", 'Upload Data'!$B174 &lt;&gt; ""), I187, J187, S187 &lt;= 1), FALSE)</f>
        <v>1</v>
      </c>
      <c r="I187" s="30" t="b">
        <f t="shared" si="22"/>
        <v>1</v>
      </c>
      <c r="J187" s="30" t="b">
        <f t="shared" si="23"/>
        <v>1</v>
      </c>
      <c r="K187" s="31" t="s">
        <v>81</v>
      </c>
      <c r="L187" s="31" t="s">
        <v>81</v>
      </c>
      <c r="M187" s="30" t="b">
        <f>IFERROR(OR(NOT(D187), 'Upload Data'!E174 &lt;&gt; ""), FALSE)</f>
        <v>1</v>
      </c>
      <c r="N187" s="30" t="b">
        <f>IFERROR(OR(AND(NOT(D187), 'Upload Data'!F174 = ""), IFERROR(MATCH('Upload Data'!F174, listTradingRelationship, 0), FALSE)), FALSE)</f>
        <v>1</v>
      </c>
      <c r="O187" s="30"/>
      <c r="P187" s="30"/>
      <c r="Q187" s="30"/>
      <c r="R187" s="30" t="str">
        <f>IFERROR(IF('Upload Data'!$A174 &lt;&gt; "", 'Upload Data'!$A174, 'Upload Data'!$B174) &amp; "-" &amp; 'Upload Data'!$C174, "-")</f>
        <v>-</v>
      </c>
      <c r="S187" s="30">
        <f t="shared" si="24"/>
        <v>0</v>
      </c>
      <c r="T187" s="30"/>
      <c r="U187" s="30" t="b">
        <f>IFERROR(OR('Upload Data'!$A174 = "", IFERROR(AND(LEN('Upload Data'!$A174 ) = 11, LEFT('Upload Data'!$A174, 4) = "FSC-", MID('Upload Data'!$A174, 5, 1) &gt;= "A", MID('Upload Data'!$A174, 5, 1) &lt;= "Z", V187 &gt; 0, INT(V187) = V187), FALSE)), FALSE)</f>
        <v>1</v>
      </c>
      <c r="V187" s="30">
        <f>IFERROR(VALUE(RIGHT('Upload Data'!$A174, 6)), -1)</f>
        <v>-1</v>
      </c>
      <c r="W187" s="30"/>
      <c r="X187" s="30" t="b">
        <f>IFERROR(OR('Upload Data'!$B174 = "", IFERROR(AND(LEN(AA187) &gt;= 2, MATCH(AB187, listCertificateTypes, 0), AC187 &gt; -1, INT(AC187) = AC187), FALSE)), FALSE)</f>
        <v>1</v>
      </c>
      <c r="Y187" s="30">
        <f>IFERROR(FIND("-", 'Upload Data'!$B174, 1), 1000)</f>
        <v>1000</v>
      </c>
      <c r="Z187" s="30">
        <f>IFERROR(FIND("-", 'Upload Data'!$B174, Y187 + 1), 1000)</f>
        <v>1000</v>
      </c>
      <c r="AA187" s="30" t="str">
        <f>IFERROR(LEFT('Upload Data'!$B174, Y187 - 1), "")</f>
        <v/>
      </c>
      <c r="AB187" s="30" t="str">
        <f>IFERROR(MID('Upload Data'!$B174, Y187 + 1, Z187 - Y187 - 1), "")</f>
        <v/>
      </c>
      <c r="AC187" s="30">
        <f>IFERROR(VALUE(RIGHT('Upload Data'!$B174, 6)), -1)</f>
        <v>-1</v>
      </c>
    </row>
    <row r="188" spans="1:29">
      <c r="A188" s="29">
        <f t="shared" si="20"/>
        <v>175</v>
      </c>
      <c r="B188" s="28" t="b">
        <f>NOT(IFERROR('Upload Data'!A175 = "ERROR", TRUE))</f>
        <v>1</v>
      </c>
      <c r="C188" s="28">
        <f t="shared" si="21"/>
        <v>175</v>
      </c>
      <c r="D188" s="30" t="b">
        <f>IF(B188, ('Upload Data'!A175 &amp; 'Upload Data'!B175 &amp; 'Upload Data'!D175 &amp; 'Upload Data'!E175 &amp; 'Upload Data'!F175) &lt;&gt; "", FALSE)</f>
        <v>0</v>
      </c>
      <c r="E188" s="28" t="str">
        <f t="shared" si="25"/>
        <v/>
      </c>
      <c r="F188" s="28" t="str">
        <f t="shared" si="26"/>
        <v/>
      </c>
      <c r="G188" s="30" t="b">
        <f t="shared" si="19"/>
        <v>1</v>
      </c>
      <c r="H188" s="30" t="b">
        <f>IFERROR(AND(OR(NOT(D188), 'Upload Data'!$A175 &lt;&gt; "", 'Upload Data'!$B175 &lt;&gt; ""), I188, J188, S188 &lt;= 1), FALSE)</f>
        <v>1</v>
      </c>
      <c r="I188" s="30" t="b">
        <f t="shared" si="22"/>
        <v>1</v>
      </c>
      <c r="J188" s="30" t="b">
        <f t="shared" si="23"/>
        <v>1</v>
      </c>
      <c r="K188" s="31" t="s">
        <v>81</v>
      </c>
      <c r="L188" s="31" t="s">
        <v>81</v>
      </c>
      <c r="M188" s="30" t="b">
        <f>IFERROR(OR(NOT(D188), 'Upload Data'!E175 &lt;&gt; ""), FALSE)</f>
        <v>1</v>
      </c>
      <c r="N188" s="30" t="b">
        <f>IFERROR(OR(AND(NOT(D188), 'Upload Data'!F175 = ""), IFERROR(MATCH('Upload Data'!F175, listTradingRelationship, 0), FALSE)), FALSE)</f>
        <v>1</v>
      </c>
      <c r="O188" s="30"/>
      <c r="P188" s="30"/>
      <c r="Q188" s="30"/>
      <c r="R188" s="30" t="str">
        <f>IFERROR(IF('Upload Data'!$A175 &lt;&gt; "", 'Upload Data'!$A175, 'Upload Data'!$B175) &amp; "-" &amp; 'Upload Data'!$C175, "-")</f>
        <v>-</v>
      </c>
      <c r="S188" s="30">
        <f t="shared" si="24"/>
        <v>0</v>
      </c>
      <c r="T188" s="30"/>
      <c r="U188" s="30" t="b">
        <f>IFERROR(OR('Upload Data'!$A175 = "", IFERROR(AND(LEN('Upload Data'!$A175 ) = 11, LEFT('Upload Data'!$A175, 4) = "FSC-", MID('Upload Data'!$A175, 5, 1) &gt;= "A", MID('Upload Data'!$A175, 5, 1) &lt;= "Z", V188 &gt; 0, INT(V188) = V188), FALSE)), FALSE)</f>
        <v>1</v>
      </c>
      <c r="V188" s="30">
        <f>IFERROR(VALUE(RIGHT('Upload Data'!$A175, 6)), -1)</f>
        <v>-1</v>
      </c>
      <c r="W188" s="30"/>
      <c r="X188" s="30" t="b">
        <f>IFERROR(OR('Upload Data'!$B175 = "", IFERROR(AND(LEN(AA188) &gt;= 2, MATCH(AB188, listCertificateTypes, 0), AC188 &gt; -1, INT(AC188) = AC188), FALSE)), FALSE)</f>
        <v>1</v>
      </c>
      <c r="Y188" s="30">
        <f>IFERROR(FIND("-", 'Upload Data'!$B175, 1), 1000)</f>
        <v>1000</v>
      </c>
      <c r="Z188" s="30">
        <f>IFERROR(FIND("-", 'Upload Data'!$B175, Y188 + 1), 1000)</f>
        <v>1000</v>
      </c>
      <c r="AA188" s="30" t="str">
        <f>IFERROR(LEFT('Upload Data'!$B175, Y188 - 1), "")</f>
        <v/>
      </c>
      <c r="AB188" s="30" t="str">
        <f>IFERROR(MID('Upload Data'!$B175, Y188 + 1, Z188 - Y188 - 1), "")</f>
        <v/>
      </c>
      <c r="AC188" s="30">
        <f>IFERROR(VALUE(RIGHT('Upload Data'!$B175, 6)), -1)</f>
        <v>-1</v>
      </c>
    </row>
    <row r="189" spans="1:29">
      <c r="A189" s="29">
        <f t="shared" si="20"/>
        <v>176</v>
      </c>
      <c r="B189" s="28" t="b">
        <f>NOT(IFERROR('Upload Data'!A176 = "ERROR", TRUE))</f>
        <v>1</v>
      </c>
      <c r="C189" s="28">
        <f t="shared" si="21"/>
        <v>176</v>
      </c>
      <c r="D189" s="30" t="b">
        <f>IF(B189, ('Upload Data'!A176 &amp; 'Upload Data'!B176 &amp; 'Upload Data'!D176 &amp; 'Upload Data'!E176 &amp; 'Upload Data'!F176) &lt;&gt; "", FALSE)</f>
        <v>0</v>
      </c>
      <c r="E189" s="28" t="str">
        <f t="shared" si="25"/>
        <v/>
      </c>
      <c r="F189" s="28" t="str">
        <f t="shared" si="26"/>
        <v/>
      </c>
      <c r="G189" s="30" t="b">
        <f t="shared" si="19"/>
        <v>1</v>
      </c>
      <c r="H189" s="30" t="b">
        <f>IFERROR(AND(OR(NOT(D189), 'Upload Data'!$A176 &lt;&gt; "", 'Upload Data'!$B176 &lt;&gt; ""), I189, J189, S189 &lt;= 1), FALSE)</f>
        <v>1</v>
      </c>
      <c r="I189" s="30" t="b">
        <f t="shared" si="22"/>
        <v>1</v>
      </c>
      <c r="J189" s="30" t="b">
        <f t="shared" si="23"/>
        <v>1</v>
      </c>
      <c r="K189" s="31" t="s">
        <v>81</v>
      </c>
      <c r="L189" s="31" t="s">
        <v>81</v>
      </c>
      <c r="M189" s="30" t="b">
        <f>IFERROR(OR(NOT(D189), 'Upload Data'!E176 &lt;&gt; ""), FALSE)</f>
        <v>1</v>
      </c>
      <c r="N189" s="30" t="b">
        <f>IFERROR(OR(AND(NOT(D189), 'Upload Data'!F176 = ""), IFERROR(MATCH('Upload Data'!F176, listTradingRelationship, 0), FALSE)), FALSE)</f>
        <v>1</v>
      </c>
      <c r="O189" s="30"/>
      <c r="P189" s="30"/>
      <c r="Q189" s="30"/>
      <c r="R189" s="30" t="str">
        <f>IFERROR(IF('Upload Data'!$A176 &lt;&gt; "", 'Upload Data'!$A176, 'Upload Data'!$B176) &amp; "-" &amp; 'Upload Data'!$C176, "-")</f>
        <v>-</v>
      </c>
      <c r="S189" s="30">
        <f t="shared" si="24"/>
        <v>0</v>
      </c>
      <c r="T189" s="30"/>
      <c r="U189" s="30" t="b">
        <f>IFERROR(OR('Upload Data'!$A176 = "", IFERROR(AND(LEN('Upload Data'!$A176 ) = 11, LEFT('Upload Data'!$A176, 4) = "FSC-", MID('Upload Data'!$A176, 5, 1) &gt;= "A", MID('Upload Data'!$A176, 5, 1) &lt;= "Z", V189 &gt; 0, INT(V189) = V189), FALSE)), FALSE)</f>
        <v>1</v>
      </c>
      <c r="V189" s="30">
        <f>IFERROR(VALUE(RIGHT('Upload Data'!$A176, 6)), -1)</f>
        <v>-1</v>
      </c>
      <c r="W189" s="30"/>
      <c r="X189" s="30" t="b">
        <f>IFERROR(OR('Upload Data'!$B176 = "", IFERROR(AND(LEN(AA189) &gt;= 2, MATCH(AB189, listCertificateTypes, 0), AC189 &gt; -1, INT(AC189) = AC189), FALSE)), FALSE)</f>
        <v>1</v>
      </c>
      <c r="Y189" s="30">
        <f>IFERROR(FIND("-", 'Upload Data'!$B176, 1), 1000)</f>
        <v>1000</v>
      </c>
      <c r="Z189" s="30">
        <f>IFERROR(FIND("-", 'Upload Data'!$B176, Y189 + 1), 1000)</f>
        <v>1000</v>
      </c>
      <c r="AA189" s="30" t="str">
        <f>IFERROR(LEFT('Upload Data'!$B176, Y189 - 1), "")</f>
        <v/>
      </c>
      <c r="AB189" s="30" t="str">
        <f>IFERROR(MID('Upload Data'!$B176, Y189 + 1, Z189 - Y189 - 1), "")</f>
        <v/>
      </c>
      <c r="AC189" s="30">
        <f>IFERROR(VALUE(RIGHT('Upload Data'!$B176, 6)), -1)</f>
        <v>-1</v>
      </c>
    </row>
    <row r="190" spans="1:29">
      <c r="A190" s="29">
        <f t="shared" si="20"/>
        <v>177</v>
      </c>
      <c r="B190" s="28" t="b">
        <f>NOT(IFERROR('Upload Data'!A177 = "ERROR", TRUE))</f>
        <v>1</v>
      </c>
      <c r="C190" s="28">
        <f t="shared" si="21"/>
        <v>177</v>
      </c>
      <c r="D190" s="30" t="b">
        <f>IF(B190, ('Upload Data'!A177 &amp; 'Upload Data'!B177 &amp; 'Upload Data'!D177 &amp; 'Upload Data'!E177 &amp; 'Upload Data'!F177) &lt;&gt; "", FALSE)</f>
        <v>0</v>
      </c>
      <c r="E190" s="28" t="str">
        <f t="shared" si="25"/>
        <v/>
      </c>
      <c r="F190" s="28" t="str">
        <f t="shared" si="26"/>
        <v/>
      </c>
      <c r="G190" s="30" t="b">
        <f t="shared" si="19"/>
        <v>1</v>
      </c>
      <c r="H190" s="30" t="b">
        <f>IFERROR(AND(OR(NOT(D190), 'Upload Data'!$A177 &lt;&gt; "", 'Upload Data'!$B177 &lt;&gt; ""), I190, J190, S190 &lt;= 1), FALSE)</f>
        <v>1</v>
      </c>
      <c r="I190" s="30" t="b">
        <f t="shared" si="22"/>
        <v>1</v>
      </c>
      <c r="J190" s="30" t="b">
        <f t="shared" si="23"/>
        <v>1</v>
      </c>
      <c r="K190" s="31" t="s">
        <v>81</v>
      </c>
      <c r="L190" s="31" t="s">
        <v>81</v>
      </c>
      <c r="M190" s="30" t="b">
        <f>IFERROR(OR(NOT(D190), 'Upload Data'!E177 &lt;&gt; ""), FALSE)</f>
        <v>1</v>
      </c>
      <c r="N190" s="30" t="b">
        <f>IFERROR(OR(AND(NOT(D190), 'Upload Data'!F177 = ""), IFERROR(MATCH('Upload Data'!F177, listTradingRelationship, 0), FALSE)), FALSE)</f>
        <v>1</v>
      </c>
      <c r="O190" s="30"/>
      <c r="P190" s="30"/>
      <c r="Q190" s="30"/>
      <c r="R190" s="30" t="str">
        <f>IFERROR(IF('Upload Data'!$A177 &lt;&gt; "", 'Upload Data'!$A177, 'Upload Data'!$B177) &amp; "-" &amp; 'Upload Data'!$C177, "-")</f>
        <v>-</v>
      </c>
      <c r="S190" s="30">
        <f t="shared" si="24"/>
        <v>0</v>
      </c>
      <c r="T190" s="30"/>
      <c r="U190" s="30" t="b">
        <f>IFERROR(OR('Upload Data'!$A177 = "", IFERROR(AND(LEN('Upload Data'!$A177 ) = 11, LEFT('Upload Data'!$A177, 4) = "FSC-", MID('Upload Data'!$A177, 5, 1) &gt;= "A", MID('Upload Data'!$A177, 5, 1) &lt;= "Z", V190 &gt; 0, INT(V190) = V190), FALSE)), FALSE)</f>
        <v>1</v>
      </c>
      <c r="V190" s="30">
        <f>IFERROR(VALUE(RIGHT('Upload Data'!$A177, 6)), -1)</f>
        <v>-1</v>
      </c>
      <c r="W190" s="30"/>
      <c r="X190" s="30" t="b">
        <f>IFERROR(OR('Upload Data'!$B177 = "", IFERROR(AND(LEN(AA190) &gt;= 2, MATCH(AB190, listCertificateTypes, 0), AC190 &gt; -1, INT(AC190) = AC190), FALSE)), FALSE)</f>
        <v>1</v>
      </c>
      <c r="Y190" s="30">
        <f>IFERROR(FIND("-", 'Upload Data'!$B177, 1), 1000)</f>
        <v>1000</v>
      </c>
      <c r="Z190" s="30">
        <f>IFERROR(FIND("-", 'Upload Data'!$B177, Y190 + 1), 1000)</f>
        <v>1000</v>
      </c>
      <c r="AA190" s="30" t="str">
        <f>IFERROR(LEFT('Upload Data'!$B177, Y190 - 1), "")</f>
        <v/>
      </c>
      <c r="AB190" s="30" t="str">
        <f>IFERROR(MID('Upload Data'!$B177, Y190 + 1, Z190 - Y190 - 1), "")</f>
        <v/>
      </c>
      <c r="AC190" s="30">
        <f>IFERROR(VALUE(RIGHT('Upload Data'!$B177, 6)), -1)</f>
        <v>-1</v>
      </c>
    </row>
    <row r="191" spans="1:29">
      <c r="A191" s="29">
        <f t="shared" si="20"/>
        <v>178</v>
      </c>
      <c r="B191" s="28" t="b">
        <f>NOT(IFERROR('Upload Data'!A178 = "ERROR", TRUE))</f>
        <v>1</v>
      </c>
      <c r="C191" s="28">
        <f t="shared" si="21"/>
        <v>178</v>
      </c>
      <c r="D191" s="30" t="b">
        <f>IF(B191, ('Upload Data'!A178 &amp; 'Upload Data'!B178 &amp; 'Upload Data'!D178 &amp; 'Upload Data'!E178 &amp; 'Upload Data'!F178) &lt;&gt; "", FALSE)</f>
        <v>0</v>
      </c>
      <c r="E191" s="28" t="str">
        <f t="shared" si="25"/>
        <v/>
      </c>
      <c r="F191" s="28" t="str">
        <f t="shared" si="26"/>
        <v/>
      </c>
      <c r="G191" s="30" t="b">
        <f t="shared" si="19"/>
        <v>1</v>
      </c>
      <c r="H191" s="30" t="b">
        <f>IFERROR(AND(OR(NOT(D191), 'Upload Data'!$A178 &lt;&gt; "", 'Upload Data'!$B178 &lt;&gt; ""), I191, J191, S191 &lt;= 1), FALSE)</f>
        <v>1</v>
      </c>
      <c r="I191" s="30" t="b">
        <f t="shared" si="22"/>
        <v>1</v>
      </c>
      <c r="J191" s="30" t="b">
        <f t="shared" si="23"/>
        <v>1</v>
      </c>
      <c r="K191" s="31" t="s">
        <v>81</v>
      </c>
      <c r="L191" s="31" t="s">
        <v>81</v>
      </c>
      <c r="M191" s="30" t="b">
        <f>IFERROR(OR(NOT(D191), 'Upload Data'!E178 &lt;&gt; ""), FALSE)</f>
        <v>1</v>
      </c>
      <c r="N191" s="30" t="b">
        <f>IFERROR(OR(AND(NOT(D191), 'Upload Data'!F178 = ""), IFERROR(MATCH('Upload Data'!F178, listTradingRelationship, 0), FALSE)), FALSE)</f>
        <v>1</v>
      </c>
      <c r="O191" s="30"/>
      <c r="P191" s="30"/>
      <c r="Q191" s="30"/>
      <c r="R191" s="30" t="str">
        <f>IFERROR(IF('Upload Data'!$A178 &lt;&gt; "", 'Upload Data'!$A178, 'Upload Data'!$B178) &amp; "-" &amp; 'Upload Data'!$C178, "-")</f>
        <v>-</v>
      </c>
      <c r="S191" s="30">
        <f t="shared" si="24"/>
        <v>0</v>
      </c>
      <c r="T191" s="30"/>
      <c r="U191" s="30" t="b">
        <f>IFERROR(OR('Upload Data'!$A178 = "", IFERROR(AND(LEN('Upload Data'!$A178 ) = 11, LEFT('Upload Data'!$A178, 4) = "FSC-", MID('Upload Data'!$A178, 5, 1) &gt;= "A", MID('Upload Data'!$A178, 5, 1) &lt;= "Z", V191 &gt; 0, INT(V191) = V191), FALSE)), FALSE)</f>
        <v>1</v>
      </c>
      <c r="V191" s="30">
        <f>IFERROR(VALUE(RIGHT('Upload Data'!$A178, 6)), -1)</f>
        <v>-1</v>
      </c>
      <c r="W191" s="30"/>
      <c r="X191" s="30" t="b">
        <f>IFERROR(OR('Upload Data'!$B178 = "", IFERROR(AND(LEN(AA191) &gt;= 2, MATCH(AB191, listCertificateTypes, 0), AC191 &gt; -1, INT(AC191) = AC191), FALSE)), FALSE)</f>
        <v>1</v>
      </c>
      <c r="Y191" s="30">
        <f>IFERROR(FIND("-", 'Upload Data'!$B178, 1), 1000)</f>
        <v>1000</v>
      </c>
      <c r="Z191" s="30">
        <f>IFERROR(FIND("-", 'Upload Data'!$B178, Y191 + 1), 1000)</f>
        <v>1000</v>
      </c>
      <c r="AA191" s="30" t="str">
        <f>IFERROR(LEFT('Upload Data'!$B178, Y191 - 1), "")</f>
        <v/>
      </c>
      <c r="AB191" s="30" t="str">
        <f>IFERROR(MID('Upload Data'!$B178, Y191 + 1, Z191 - Y191 - 1), "")</f>
        <v/>
      </c>
      <c r="AC191" s="30">
        <f>IFERROR(VALUE(RIGHT('Upload Data'!$B178, 6)), -1)</f>
        <v>-1</v>
      </c>
    </row>
    <row r="192" spans="1:29">
      <c r="A192" s="29">
        <f t="shared" si="20"/>
        <v>179</v>
      </c>
      <c r="B192" s="28" t="b">
        <f>NOT(IFERROR('Upload Data'!A179 = "ERROR", TRUE))</f>
        <v>1</v>
      </c>
      <c r="C192" s="28">
        <f t="shared" si="21"/>
        <v>179</v>
      </c>
      <c r="D192" s="30" t="b">
        <f>IF(B192, ('Upload Data'!A179 &amp; 'Upload Data'!B179 &amp; 'Upload Data'!D179 &amp; 'Upload Data'!E179 &amp; 'Upload Data'!F179) &lt;&gt; "", FALSE)</f>
        <v>0</v>
      </c>
      <c r="E192" s="28" t="str">
        <f t="shared" si="25"/>
        <v/>
      </c>
      <c r="F192" s="28" t="str">
        <f t="shared" si="26"/>
        <v/>
      </c>
      <c r="G192" s="30" t="b">
        <f t="shared" si="19"/>
        <v>1</v>
      </c>
      <c r="H192" s="30" t="b">
        <f>IFERROR(AND(OR(NOT(D192), 'Upload Data'!$A179 &lt;&gt; "", 'Upload Data'!$B179 &lt;&gt; ""), I192, J192, S192 &lt;= 1), FALSE)</f>
        <v>1</v>
      </c>
      <c r="I192" s="30" t="b">
        <f t="shared" si="22"/>
        <v>1</v>
      </c>
      <c r="J192" s="30" t="b">
        <f t="shared" si="23"/>
        <v>1</v>
      </c>
      <c r="K192" s="31" t="s">
        <v>81</v>
      </c>
      <c r="L192" s="31" t="s">
        <v>81</v>
      </c>
      <c r="M192" s="30" t="b">
        <f>IFERROR(OR(NOT(D192), 'Upload Data'!E179 &lt;&gt; ""), FALSE)</f>
        <v>1</v>
      </c>
      <c r="N192" s="30" t="b">
        <f>IFERROR(OR(AND(NOT(D192), 'Upload Data'!F179 = ""), IFERROR(MATCH('Upload Data'!F179, listTradingRelationship, 0), FALSE)), FALSE)</f>
        <v>1</v>
      </c>
      <c r="O192" s="30"/>
      <c r="P192" s="30"/>
      <c r="Q192" s="30"/>
      <c r="R192" s="30" t="str">
        <f>IFERROR(IF('Upload Data'!$A179 &lt;&gt; "", 'Upload Data'!$A179, 'Upload Data'!$B179) &amp; "-" &amp; 'Upload Data'!$C179, "-")</f>
        <v>-</v>
      </c>
      <c r="S192" s="30">
        <f t="shared" si="24"/>
        <v>0</v>
      </c>
      <c r="T192" s="30"/>
      <c r="U192" s="30" t="b">
        <f>IFERROR(OR('Upload Data'!$A179 = "", IFERROR(AND(LEN('Upload Data'!$A179 ) = 11, LEFT('Upload Data'!$A179, 4) = "FSC-", MID('Upload Data'!$A179, 5, 1) &gt;= "A", MID('Upload Data'!$A179, 5, 1) &lt;= "Z", V192 &gt; 0, INT(V192) = V192), FALSE)), FALSE)</f>
        <v>1</v>
      </c>
      <c r="V192" s="30">
        <f>IFERROR(VALUE(RIGHT('Upload Data'!$A179, 6)), -1)</f>
        <v>-1</v>
      </c>
      <c r="W192" s="30"/>
      <c r="X192" s="30" t="b">
        <f>IFERROR(OR('Upload Data'!$B179 = "", IFERROR(AND(LEN(AA192) &gt;= 2, MATCH(AB192, listCertificateTypes, 0), AC192 &gt; -1, INT(AC192) = AC192), FALSE)), FALSE)</f>
        <v>1</v>
      </c>
      <c r="Y192" s="30">
        <f>IFERROR(FIND("-", 'Upload Data'!$B179, 1), 1000)</f>
        <v>1000</v>
      </c>
      <c r="Z192" s="30">
        <f>IFERROR(FIND("-", 'Upload Data'!$B179, Y192 + 1), 1000)</f>
        <v>1000</v>
      </c>
      <c r="AA192" s="30" t="str">
        <f>IFERROR(LEFT('Upload Data'!$B179, Y192 - 1), "")</f>
        <v/>
      </c>
      <c r="AB192" s="30" t="str">
        <f>IFERROR(MID('Upload Data'!$B179, Y192 + 1, Z192 - Y192 - 1), "")</f>
        <v/>
      </c>
      <c r="AC192" s="30">
        <f>IFERROR(VALUE(RIGHT('Upload Data'!$B179, 6)), -1)</f>
        <v>-1</v>
      </c>
    </row>
    <row r="193" spans="1:29">
      <c r="A193" s="29">
        <f t="shared" si="20"/>
        <v>180</v>
      </c>
      <c r="B193" s="28" t="b">
        <f>NOT(IFERROR('Upload Data'!A180 = "ERROR", TRUE))</f>
        <v>1</v>
      </c>
      <c r="C193" s="28">
        <f t="shared" si="21"/>
        <v>180</v>
      </c>
      <c r="D193" s="30" t="b">
        <f>IF(B193, ('Upload Data'!A180 &amp; 'Upload Data'!B180 &amp; 'Upload Data'!D180 &amp; 'Upload Data'!E180 &amp; 'Upload Data'!F180) &lt;&gt; "", FALSE)</f>
        <v>0</v>
      </c>
      <c r="E193" s="28" t="str">
        <f t="shared" si="25"/>
        <v/>
      </c>
      <c r="F193" s="28" t="str">
        <f t="shared" si="26"/>
        <v/>
      </c>
      <c r="G193" s="30" t="b">
        <f t="shared" si="19"/>
        <v>1</v>
      </c>
      <c r="H193" s="30" t="b">
        <f>IFERROR(AND(OR(NOT(D193), 'Upload Data'!$A180 &lt;&gt; "", 'Upload Data'!$B180 &lt;&gt; ""), I193, J193, S193 &lt;= 1), FALSE)</f>
        <v>1</v>
      </c>
      <c r="I193" s="30" t="b">
        <f t="shared" si="22"/>
        <v>1</v>
      </c>
      <c r="J193" s="30" t="b">
        <f t="shared" si="23"/>
        <v>1</v>
      </c>
      <c r="K193" s="31" t="s">
        <v>81</v>
      </c>
      <c r="L193" s="31" t="s">
        <v>81</v>
      </c>
      <c r="M193" s="30" t="b">
        <f>IFERROR(OR(NOT(D193), 'Upload Data'!E180 &lt;&gt; ""), FALSE)</f>
        <v>1</v>
      </c>
      <c r="N193" s="30" t="b">
        <f>IFERROR(OR(AND(NOT(D193), 'Upload Data'!F180 = ""), IFERROR(MATCH('Upload Data'!F180, listTradingRelationship, 0), FALSE)), FALSE)</f>
        <v>1</v>
      </c>
      <c r="O193" s="30"/>
      <c r="P193" s="30"/>
      <c r="Q193" s="30"/>
      <c r="R193" s="30" t="str">
        <f>IFERROR(IF('Upload Data'!$A180 &lt;&gt; "", 'Upload Data'!$A180, 'Upload Data'!$B180) &amp; "-" &amp; 'Upload Data'!$C180, "-")</f>
        <v>-</v>
      </c>
      <c r="S193" s="30">
        <f t="shared" si="24"/>
        <v>0</v>
      </c>
      <c r="T193" s="30"/>
      <c r="U193" s="30" t="b">
        <f>IFERROR(OR('Upload Data'!$A180 = "", IFERROR(AND(LEN('Upload Data'!$A180 ) = 11, LEFT('Upload Data'!$A180, 4) = "FSC-", MID('Upload Data'!$A180, 5, 1) &gt;= "A", MID('Upload Data'!$A180, 5, 1) &lt;= "Z", V193 &gt; 0, INT(V193) = V193), FALSE)), FALSE)</f>
        <v>1</v>
      </c>
      <c r="V193" s="30">
        <f>IFERROR(VALUE(RIGHT('Upload Data'!$A180, 6)), -1)</f>
        <v>-1</v>
      </c>
      <c r="W193" s="30"/>
      <c r="X193" s="30" t="b">
        <f>IFERROR(OR('Upload Data'!$B180 = "", IFERROR(AND(LEN(AA193) &gt;= 2, MATCH(AB193, listCertificateTypes, 0), AC193 &gt; -1, INT(AC193) = AC193), FALSE)), FALSE)</f>
        <v>1</v>
      </c>
      <c r="Y193" s="30">
        <f>IFERROR(FIND("-", 'Upload Data'!$B180, 1), 1000)</f>
        <v>1000</v>
      </c>
      <c r="Z193" s="30">
        <f>IFERROR(FIND("-", 'Upload Data'!$B180, Y193 + 1), 1000)</f>
        <v>1000</v>
      </c>
      <c r="AA193" s="30" t="str">
        <f>IFERROR(LEFT('Upload Data'!$B180, Y193 - 1), "")</f>
        <v/>
      </c>
      <c r="AB193" s="30" t="str">
        <f>IFERROR(MID('Upload Data'!$B180, Y193 + 1, Z193 - Y193 - 1), "")</f>
        <v/>
      </c>
      <c r="AC193" s="30">
        <f>IFERROR(VALUE(RIGHT('Upload Data'!$B180, 6)), -1)</f>
        <v>-1</v>
      </c>
    </row>
    <row r="194" spans="1:29">
      <c r="A194" s="29">
        <f t="shared" si="20"/>
        <v>181</v>
      </c>
      <c r="B194" s="28" t="b">
        <f>NOT(IFERROR('Upload Data'!A181 = "ERROR", TRUE))</f>
        <v>1</v>
      </c>
      <c r="C194" s="28">
        <f t="shared" si="21"/>
        <v>181</v>
      </c>
      <c r="D194" s="30" t="b">
        <f>IF(B194, ('Upload Data'!A181 &amp; 'Upload Data'!B181 &amp; 'Upload Data'!D181 &amp; 'Upload Data'!E181 &amp; 'Upload Data'!F181) &lt;&gt; "", FALSE)</f>
        <v>0</v>
      </c>
      <c r="E194" s="28" t="str">
        <f t="shared" si="25"/>
        <v/>
      </c>
      <c r="F194" s="28" t="str">
        <f t="shared" si="26"/>
        <v/>
      </c>
      <c r="G194" s="30" t="b">
        <f t="shared" si="19"/>
        <v>1</v>
      </c>
      <c r="H194" s="30" t="b">
        <f>IFERROR(AND(OR(NOT(D194), 'Upload Data'!$A181 &lt;&gt; "", 'Upload Data'!$B181 &lt;&gt; ""), I194, J194, S194 &lt;= 1), FALSE)</f>
        <v>1</v>
      </c>
      <c r="I194" s="30" t="b">
        <f t="shared" si="22"/>
        <v>1</v>
      </c>
      <c r="J194" s="30" t="b">
        <f t="shared" si="23"/>
        <v>1</v>
      </c>
      <c r="K194" s="31" t="s">
        <v>81</v>
      </c>
      <c r="L194" s="31" t="s">
        <v>81</v>
      </c>
      <c r="M194" s="30" t="b">
        <f>IFERROR(OR(NOT(D194), 'Upload Data'!E181 &lt;&gt; ""), FALSE)</f>
        <v>1</v>
      </c>
      <c r="N194" s="30" t="b">
        <f>IFERROR(OR(AND(NOT(D194), 'Upload Data'!F181 = ""), IFERROR(MATCH('Upload Data'!F181, listTradingRelationship, 0), FALSE)), FALSE)</f>
        <v>1</v>
      </c>
      <c r="O194" s="30"/>
      <c r="P194" s="30"/>
      <c r="Q194" s="30"/>
      <c r="R194" s="30" t="str">
        <f>IFERROR(IF('Upload Data'!$A181 &lt;&gt; "", 'Upload Data'!$A181, 'Upload Data'!$B181) &amp; "-" &amp; 'Upload Data'!$C181, "-")</f>
        <v>-</v>
      </c>
      <c r="S194" s="30">
        <f t="shared" si="24"/>
        <v>0</v>
      </c>
      <c r="T194" s="30"/>
      <c r="U194" s="30" t="b">
        <f>IFERROR(OR('Upload Data'!$A181 = "", IFERROR(AND(LEN('Upload Data'!$A181 ) = 11, LEFT('Upload Data'!$A181, 4) = "FSC-", MID('Upload Data'!$A181, 5, 1) &gt;= "A", MID('Upload Data'!$A181, 5, 1) &lt;= "Z", V194 &gt; 0, INT(V194) = V194), FALSE)), FALSE)</f>
        <v>1</v>
      </c>
      <c r="V194" s="30">
        <f>IFERROR(VALUE(RIGHT('Upload Data'!$A181, 6)), -1)</f>
        <v>-1</v>
      </c>
      <c r="W194" s="30"/>
      <c r="X194" s="30" t="b">
        <f>IFERROR(OR('Upload Data'!$B181 = "", IFERROR(AND(LEN(AA194) &gt;= 2, MATCH(AB194, listCertificateTypes, 0), AC194 &gt; -1, INT(AC194) = AC194), FALSE)), FALSE)</f>
        <v>1</v>
      </c>
      <c r="Y194" s="30">
        <f>IFERROR(FIND("-", 'Upload Data'!$B181, 1), 1000)</f>
        <v>1000</v>
      </c>
      <c r="Z194" s="30">
        <f>IFERROR(FIND("-", 'Upload Data'!$B181, Y194 + 1), 1000)</f>
        <v>1000</v>
      </c>
      <c r="AA194" s="30" t="str">
        <f>IFERROR(LEFT('Upload Data'!$B181, Y194 - 1), "")</f>
        <v/>
      </c>
      <c r="AB194" s="30" t="str">
        <f>IFERROR(MID('Upload Data'!$B181, Y194 + 1, Z194 - Y194 - 1), "")</f>
        <v/>
      </c>
      <c r="AC194" s="30">
        <f>IFERROR(VALUE(RIGHT('Upload Data'!$B181, 6)), -1)</f>
        <v>-1</v>
      </c>
    </row>
    <row r="195" spans="1:29">
      <c r="A195" s="29">
        <f t="shared" si="20"/>
        <v>182</v>
      </c>
      <c r="B195" s="28" t="b">
        <f>NOT(IFERROR('Upload Data'!A182 = "ERROR", TRUE))</f>
        <v>1</v>
      </c>
      <c r="C195" s="28">
        <f t="shared" si="21"/>
        <v>182</v>
      </c>
      <c r="D195" s="30" t="b">
        <f>IF(B195, ('Upload Data'!A182 &amp; 'Upload Data'!B182 &amp; 'Upload Data'!D182 &amp; 'Upload Data'!E182 &amp; 'Upload Data'!F182) &lt;&gt; "", FALSE)</f>
        <v>0</v>
      </c>
      <c r="E195" s="28" t="str">
        <f t="shared" si="25"/>
        <v/>
      </c>
      <c r="F195" s="28" t="str">
        <f t="shared" si="26"/>
        <v/>
      </c>
      <c r="G195" s="30" t="b">
        <f t="shared" si="19"/>
        <v>1</v>
      </c>
      <c r="H195" s="30" t="b">
        <f>IFERROR(AND(OR(NOT(D195), 'Upload Data'!$A182 &lt;&gt; "", 'Upload Data'!$B182 &lt;&gt; ""), I195, J195, S195 &lt;= 1), FALSE)</f>
        <v>1</v>
      </c>
      <c r="I195" s="30" t="b">
        <f t="shared" si="22"/>
        <v>1</v>
      </c>
      <c r="J195" s="30" t="b">
        <f t="shared" si="23"/>
        <v>1</v>
      </c>
      <c r="K195" s="31" t="s">
        <v>81</v>
      </c>
      <c r="L195" s="31" t="s">
        <v>81</v>
      </c>
      <c r="M195" s="30" t="b">
        <f>IFERROR(OR(NOT(D195), 'Upload Data'!E182 &lt;&gt; ""), FALSE)</f>
        <v>1</v>
      </c>
      <c r="N195" s="30" t="b">
        <f>IFERROR(OR(AND(NOT(D195), 'Upload Data'!F182 = ""), IFERROR(MATCH('Upload Data'!F182, listTradingRelationship, 0), FALSE)), FALSE)</f>
        <v>1</v>
      </c>
      <c r="O195" s="30"/>
      <c r="P195" s="30"/>
      <c r="Q195" s="30"/>
      <c r="R195" s="30" t="str">
        <f>IFERROR(IF('Upload Data'!$A182 &lt;&gt; "", 'Upload Data'!$A182, 'Upload Data'!$B182) &amp; "-" &amp; 'Upload Data'!$C182, "-")</f>
        <v>-</v>
      </c>
      <c r="S195" s="30">
        <f t="shared" si="24"/>
        <v>0</v>
      </c>
      <c r="T195" s="30"/>
      <c r="U195" s="30" t="b">
        <f>IFERROR(OR('Upload Data'!$A182 = "", IFERROR(AND(LEN('Upload Data'!$A182 ) = 11, LEFT('Upload Data'!$A182, 4) = "FSC-", MID('Upload Data'!$A182, 5, 1) &gt;= "A", MID('Upload Data'!$A182, 5, 1) &lt;= "Z", V195 &gt; 0, INT(V195) = V195), FALSE)), FALSE)</f>
        <v>1</v>
      </c>
      <c r="V195" s="30">
        <f>IFERROR(VALUE(RIGHT('Upload Data'!$A182, 6)), -1)</f>
        <v>-1</v>
      </c>
      <c r="W195" s="30"/>
      <c r="X195" s="30" t="b">
        <f>IFERROR(OR('Upload Data'!$B182 = "", IFERROR(AND(LEN(AA195) &gt;= 2, MATCH(AB195, listCertificateTypes, 0), AC195 &gt; -1, INT(AC195) = AC195), FALSE)), FALSE)</f>
        <v>1</v>
      </c>
      <c r="Y195" s="30">
        <f>IFERROR(FIND("-", 'Upload Data'!$B182, 1), 1000)</f>
        <v>1000</v>
      </c>
      <c r="Z195" s="30">
        <f>IFERROR(FIND("-", 'Upload Data'!$B182, Y195 + 1), 1000)</f>
        <v>1000</v>
      </c>
      <c r="AA195" s="30" t="str">
        <f>IFERROR(LEFT('Upload Data'!$B182, Y195 - 1), "")</f>
        <v/>
      </c>
      <c r="AB195" s="30" t="str">
        <f>IFERROR(MID('Upload Data'!$B182, Y195 + 1, Z195 - Y195 - 1), "")</f>
        <v/>
      </c>
      <c r="AC195" s="30">
        <f>IFERROR(VALUE(RIGHT('Upload Data'!$B182, 6)), -1)</f>
        <v>-1</v>
      </c>
    </row>
    <row r="196" spans="1:29">
      <c r="A196" s="29">
        <f t="shared" si="20"/>
        <v>183</v>
      </c>
      <c r="B196" s="28" t="b">
        <f>NOT(IFERROR('Upload Data'!A183 = "ERROR", TRUE))</f>
        <v>1</v>
      </c>
      <c r="C196" s="28">
        <f t="shared" si="21"/>
        <v>183</v>
      </c>
      <c r="D196" s="30" t="b">
        <f>IF(B196, ('Upload Data'!A183 &amp; 'Upload Data'!B183 &amp; 'Upload Data'!D183 &amp; 'Upload Data'!E183 &amp; 'Upload Data'!F183) &lt;&gt; "", FALSE)</f>
        <v>0</v>
      </c>
      <c r="E196" s="28" t="str">
        <f t="shared" si="25"/>
        <v/>
      </c>
      <c r="F196" s="28" t="str">
        <f t="shared" si="26"/>
        <v/>
      </c>
      <c r="G196" s="30" t="b">
        <f t="shared" si="19"/>
        <v>1</v>
      </c>
      <c r="H196" s="30" t="b">
        <f>IFERROR(AND(OR(NOT(D196), 'Upload Data'!$A183 &lt;&gt; "", 'Upload Data'!$B183 &lt;&gt; ""), I196, J196, S196 &lt;= 1), FALSE)</f>
        <v>1</v>
      </c>
      <c r="I196" s="30" t="b">
        <f t="shared" si="22"/>
        <v>1</v>
      </c>
      <c r="J196" s="30" t="b">
        <f t="shared" si="23"/>
        <v>1</v>
      </c>
      <c r="K196" s="31" t="s">
        <v>81</v>
      </c>
      <c r="L196" s="31" t="s">
        <v>81</v>
      </c>
      <c r="M196" s="30" t="b">
        <f>IFERROR(OR(NOT(D196), 'Upload Data'!E183 &lt;&gt; ""), FALSE)</f>
        <v>1</v>
      </c>
      <c r="N196" s="30" t="b">
        <f>IFERROR(OR(AND(NOT(D196), 'Upload Data'!F183 = ""), IFERROR(MATCH('Upload Data'!F183, listTradingRelationship, 0), FALSE)), FALSE)</f>
        <v>1</v>
      </c>
      <c r="O196" s="30"/>
      <c r="P196" s="30"/>
      <c r="Q196" s="30"/>
      <c r="R196" s="30" t="str">
        <f>IFERROR(IF('Upload Data'!$A183 &lt;&gt; "", 'Upload Data'!$A183, 'Upload Data'!$B183) &amp; "-" &amp; 'Upload Data'!$C183, "-")</f>
        <v>-</v>
      </c>
      <c r="S196" s="30">
        <f t="shared" si="24"/>
        <v>0</v>
      </c>
      <c r="T196" s="30"/>
      <c r="U196" s="30" t="b">
        <f>IFERROR(OR('Upload Data'!$A183 = "", IFERROR(AND(LEN('Upload Data'!$A183 ) = 11, LEFT('Upload Data'!$A183, 4) = "FSC-", MID('Upload Data'!$A183, 5, 1) &gt;= "A", MID('Upload Data'!$A183, 5, 1) &lt;= "Z", V196 &gt; 0, INT(V196) = V196), FALSE)), FALSE)</f>
        <v>1</v>
      </c>
      <c r="V196" s="30">
        <f>IFERROR(VALUE(RIGHT('Upload Data'!$A183, 6)), -1)</f>
        <v>-1</v>
      </c>
      <c r="W196" s="30"/>
      <c r="X196" s="30" t="b">
        <f>IFERROR(OR('Upload Data'!$B183 = "", IFERROR(AND(LEN(AA196) &gt;= 2, MATCH(AB196, listCertificateTypes, 0), AC196 &gt; -1, INT(AC196) = AC196), FALSE)), FALSE)</f>
        <v>1</v>
      </c>
      <c r="Y196" s="30">
        <f>IFERROR(FIND("-", 'Upload Data'!$B183, 1), 1000)</f>
        <v>1000</v>
      </c>
      <c r="Z196" s="30">
        <f>IFERROR(FIND("-", 'Upload Data'!$B183, Y196 + 1), 1000)</f>
        <v>1000</v>
      </c>
      <c r="AA196" s="30" t="str">
        <f>IFERROR(LEFT('Upload Data'!$B183, Y196 - 1), "")</f>
        <v/>
      </c>
      <c r="AB196" s="30" t="str">
        <f>IFERROR(MID('Upload Data'!$B183, Y196 + 1, Z196 - Y196 - 1), "")</f>
        <v/>
      </c>
      <c r="AC196" s="30">
        <f>IFERROR(VALUE(RIGHT('Upload Data'!$B183, 6)), -1)</f>
        <v>-1</v>
      </c>
    </row>
    <row r="197" spans="1:29">
      <c r="A197" s="29">
        <f t="shared" si="20"/>
        <v>184</v>
      </c>
      <c r="B197" s="28" t="b">
        <f>NOT(IFERROR('Upload Data'!A184 = "ERROR", TRUE))</f>
        <v>1</v>
      </c>
      <c r="C197" s="28">
        <f t="shared" si="21"/>
        <v>184</v>
      </c>
      <c r="D197" s="30" t="b">
        <f>IF(B197, ('Upload Data'!A184 &amp; 'Upload Data'!B184 &amp; 'Upload Data'!D184 &amp; 'Upload Data'!E184 &amp; 'Upload Data'!F184) &lt;&gt; "", FALSE)</f>
        <v>0</v>
      </c>
      <c r="E197" s="28" t="str">
        <f t="shared" si="25"/>
        <v/>
      </c>
      <c r="F197" s="28" t="str">
        <f t="shared" si="26"/>
        <v/>
      </c>
      <c r="G197" s="30" t="b">
        <f t="shared" si="19"/>
        <v>1</v>
      </c>
      <c r="H197" s="30" t="b">
        <f>IFERROR(AND(OR(NOT(D197), 'Upload Data'!$A184 &lt;&gt; "", 'Upload Data'!$B184 &lt;&gt; ""), I197, J197, S197 &lt;= 1), FALSE)</f>
        <v>1</v>
      </c>
      <c r="I197" s="30" t="b">
        <f t="shared" si="22"/>
        <v>1</v>
      </c>
      <c r="J197" s="30" t="b">
        <f t="shared" si="23"/>
        <v>1</v>
      </c>
      <c r="K197" s="31" t="s">
        <v>81</v>
      </c>
      <c r="L197" s="31" t="s">
        <v>81</v>
      </c>
      <c r="M197" s="30" t="b">
        <f>IFERROR(OR(NOT(D197), 'Upload Data'!E184 &lt;&gt; ""), FALSE)</f>
        <v>1</v>
      </c>
      <c r="N197" s="30" t="b">
        <f>IFERROR(OR(AND(NOT(D197), 'Upload Data'!F184 = ""), IFERROR(MATCH('Upload Data'!F184, listTradingRelationship, 0), FALSE)), FALSE)</f>
        <v>1</v>
      </c>
      <c r="O197" s="30"/>
      <c r="P197" s="30"/>
      <c r="Q197" s="30"/>
      <c r="R197" s="30" t="str">
        <f>IFERROR(IF('Upload Data'!$A184 &lt;&gt; "", 'Upload Data'!$A184, 'Upload Data'!$B184) &amp; "-" &amp; 'Upload Data'!$C184, "-")</f>
        <v>-</v>
      </c>
      <c r="S197" s="30">
        <f t="shared" si="24"/>
        <v>0</v>
      </c>
      <c r="T197" s="30"/>
      <c r="U197" s="30" t="b">
        <f>IFERROR(OR('Upload Data'!$A184 = "", IFERROR(AND(LEN('Upload Data'!$A184 ) = 11, LEFT('Upload Data'!$A184, 4) = "FSC-", MID('Upload Data'!$A184, 5, 1) &gt;= "A", MID('Upload Data'!$A184, 5, 1) &lt;= "Z", V197 &gt; 0, INT(V197) = V197), FALSE)), FALSE)</f>
        <v>1</v>
      </c>
      <c r="V197" s="30">
        <f>IFERROR(VALUE(RIGHT('Upload Data'!$A184, 6)), -1)</f>
        <v>-1</v>
      </c>
      <c r="W197" s="30"/>
      <c r="X197" s="30" t="b">
        <f>IFERROR(OR('Upload Data'!$B184 = "", IFERROR(AND(LEN(AA197) &gt;= 2, MATCH(AB197, listCertificateTypes, 0), AC197 &gt; -1, INT(AC197) = AC197), FALSE)), FALSE)</f>
        <v>1</v>
      </c>
      <c r="Y197" s="30">
        <f>IFERROR(FIND("-", 'Upload Data'!$B184, 1), 1000)</f>
        <v>1000</v>
      </c>
      <c r="Z197" s="30">
        <f>IFERROR(FIND("-", 'Upload Data'!$B184, Y197 + 1), 1000)</f>
        <v>1000</v>
      </c>
      <c r="AA197" s="30" t="str">
        <f>IFERROR(LEFT('Upload Data'!$B184, Y197 - 1), "")</f>
        <v/>
      </c>
      <c r="AB197" s="30" t="str">
        <f>IFERROR(MID('Upload Data'!$B184, Y197 + 1, Z197 - Y197 - 1), "")</f>
        <v/>
      </c>
      <c r="AC197" s="30">
        <f>IFERROR(VALUE(RIGHT('Upload Data'!$B184, 6)), -1)</f>
        <v>-1</v>
      </c>
    </row>
    <row r="198" spans="1:29">
      <c r="A198" s="29">
        <f t="shared" si="20"/>
        <v>185</v>
      </c>
      <c r="B198" s="28" t="b">
        <f>NOT(IFERROR('Upload Data'!A185 = "ERROR", TRUE))</f>
        <v>1</v>
      </c>
      <c r="C198" s="28">
        <f t="shared" si="21"/>
        <v>185</v>
      </c>
      <c r="D198" s="30" t="b">
        <f>IF(B198, ('Upload Data'!A185 &amp; 'Upload Data'!B185 &amp; 'Upload Data'!D185 &amp; 'Upload Data'!E185 &amp; 'Upload Data'!F185) &lt;&gt; "", FALSE)</f>
        <v>0</v>
      </c>
      <c r="E198" s="28" t="str">
        <f t="shared" si="25"/>
        <v/>
      </c>
      <c r="F198" s="28" t="str">
        <f t="shared" si="26"/>
        <v/>
      </c>
      <c r="G198" s="30" t="b">
        <f t="shared" si="19"/>
        <v>1</v>
      </c>
      <c r="H198" s="30" t="b">
        <f>IFERROR(AND(OR(NOT(D198), 'Upload Data'!$A185 &lt;&gt; "", 'Upload Data'!$B185 &lt;&gt; ""), I198, J198, S198 &lt;= 1), FALSE)</f>
        <v>1</v>
      </c>
      <c r="I198" s="30" t="b">
        <f t="shared" si="22"/>
        <v>1</v>
      </c>
      <c r="J198" s="30" t="b">
        <f t="shared" si="23"/>
        <v>1</v>
      </c>
      <c r="K198" s="31" t="s">
        <v>81</v>
      </c>
      <c r="L198" s="31" t="s">
        <v>81</v>
      </c>
      <c r="M198" s="30" t="b">
        <f>IFERROR(OR(NOT(D198), 'Upload Data'!E185 &lt;&gt; ""), FALSE)</f>
        <v>1</v>
      </c>
      <c r="N198" s="30" t="b">
        <f>IFERROR(OR(AND(NOT(D198), 'Upload Data'!F185 = ""), IFERROR(MATCH('Upload Data'!F185, listTradingRelationship, 0), FALSE)), FALSE)</f>
        <v>1</v>
      </c>
      <c r="O198" s="30"/>
      <c r="P198" s="30"/>
      <c r="Q198" s="30"/>
      <c r="R198" s="30" t="str">
        <f>IFERROR(IF('Upload Data'!$A185 &lt;&gt; "", 'Upload Data'!$A185, 'Upload Data'!$B185) &amp; "-" &amp; 'Upload Data'!$C185, "-")</f>
        <v>-</v>
      </c>
      <c r="S198" s="30">
        <f t="shared" si="24"/>
        <v>0</v>
      </c>
      <c r="T198" s="30"/>
      <c r="U198" s="30" t="b">
        <f>IFERROR(OR('Upload Data'!$A185 = "", IFERROR(AND(LEN('Upload Data'!$A185 ) = 11, LEFT('Upload Data'!$A185, 4) = "FSC-", MID('Upload Data'!$A185, 5, 1) &gt;= "A", MID('Upload Data'!$A185, 5, 1) &lt;= "Z", V198 &gt; 0, INT(V198) = V198), FALSE)), FALSE)</f>
        <v>1</v>
      </c>
      <c r="V198" s="30">
        <f>IFERROR(VALUE(RIGHT('Upload Data'!$A185, 6)), -1)</f>
        <v>-1</v>
      </c>
      <c r="W198" s="30"/>
      <c r="X198" s="30" t="b">
        <f>IFERROR(OR('Upload Data'!$B185 = "", IFERROR(AND(LEN(AA198) &gt;= 2, MATCH(AB198, listCertificateTypes, 0), AC198 &gt; -1, INT(AC198) = AC198), FALSE)), FALSE)</f>
        <v>1</v>
      </c>
      <c r="Y198" s="30">
        <f>IFERROR(FIND("-", 'Upload Data'!$B185, 1), 1000)</f>
        <v>1000</v>
      </c>
      <c r="Z198" s="30">
        <f>IFERROR(FIND("-", 'Upload Data'!$B185, Y198 + 1), 1000)</f>
        <v>1000</v>
      </c>
      <c r="AA198" s="30" t="str">
        <f>IFERROR(LEFT('Upload Data'!$B185, Y198 - 1), "")</f>
        <v/>
      </c>
      <c r="AB198" s="30" t="str">
        <f>IFERROR(MID('Upload Data'!$B185, Y198 + 1, Z198 - Y198 - 1), "")</f>
        <v/>
      </c>
      <c r="AC198" s="30">
        <f>IFERROR(VALUE(RIGHT('Upload Data'!$B185, 6)), -1)</f>
        <v>-1</v>
      </c>
    </row>
    <row r="199" spans="1:29">
      <c r="A199" s="29">
        <f t="shared" si="20"/>
        <v>186</v>
      </c>
      <c r="B199" s="28" t="b">
        <f>NOT(IFERROR('Upload Data'!A186 = "ERROR", TRUE))</f>
        <v>1</v>
      </c>
      <c r="C199" s="28">
        <f t="shared" si="21"/>
        <v>186</v>
      </c>
      <c r="D199" s="30" t="b">
        <f>IF(B199, ('Upload Data'!A186 &amp; 'Upload Data'!B186 &amp; 'Upload Data'!D186 &amp; 'Upload Data'!E186 &amp; 'Upload Data'!F186) &lt;&gt; "", FALSE)</f>
        <v>0</v>
      </c>
      <c r="E199" s="28" t="str">
        <f t="shared" si="25"/>
        <v/>
      </c>
      <c r="F199" s="28" t="str">
        <f t="shared" si="26"/>
        <v/>
      </c>
      <c r="G199" s="30" t="b">
        <f t="shared" si="19"/>
        <v>1</v>
      </c>
      <c r="H199" s="30" t="b">
        <f>IFERROR(AND(OR(NOT(D199), 'Upload Data'!$A186 &lt;&gt; "", 'Upload Data'!$B186 &lt;&gt; ""), I199, J199, S199 &lt;= 1), FALSE)</f>
        <v>1</v>
      </c>
      <c r="I199" s="30" t="b">
        <f t="shared" si="22"/>
        <v>1</v>
      </c>
      <c r="J199" s="30" t="b">
        <f t="shared" si="23"/>
        <v>1</v>
      </c>
      <c r="K199" s="31" t="s">
        <v>81</v>
      </c>
      <c r="L199" s="31" t="s">
        <v>81</v>
      </c>
      <c r="M199" s="30" t="b">
        <f>IFERROR(OR(NOT(D199), 'Upload Data'!E186 &lt;&gt; ""), FALSE)</f>
        <v>1</v>
      </c>
      <c r="N199" s="30" t="b">
        <f>IFERROR(OR(AND(NOT(D199), 'Upload Data'!F186 = ""), IFERROR(MATCH('Upload Data'!F186, listTradingRelationship, 0), FALSE)), FALSE)</f>
        <v>1</v>
      </c>
      <c r="O199" s="30"/>
      <c r="P199" s="30"/>
      <c r="Q199" s="30"/>
      <c r="R199" s="30" t="str">
        <f>IFERROR(IF('Upload Data'!$A186 &lt;&gt; "", 'Upload Data'!$A186, 'Upload Data'!$B186) &amp; "-" &amp; 'Upload Data'!$C186, "-")</f>
        <v>-</v>
      </c>
      <c r="S199" s="30">
        <f t="shared" si="24"/>
        <v>0</v>
      </c>
      <c r="T199" s="30"/>
      <c r="U199" s="30" t="b">
        <f>IFERROR(OR('Upload Data'!$A186 = "", IFERROR(AND(LEN('Upload Data'!$A186 ) = 11, LEFT('Upload Data'!$A186, 4) = "FSC-", MID('Upload Data'!$A186, 5, 1) &gt;= "A", MID('Upload Data'!$A186, 5, 1) &lt;= "Z", V199 &gt; 0, INT(V199) = V199), FALSE)), FALSE)</f>
        <v>1</v>
      </c>
      <c r="V199" s="30">
        <f>IFERROR(VALUE(RIGHT('Upload Data'!$A186, 6)), -1)</f>
        <v>-1</v>
      </c>
      <c r="W199" s="30"/>
      <c r="X199" s="30" t="b">
        <f>IFERROR(OR('Upload Data'!$B186 = "", IFERROR(AND(LEN(AA199) &gt;= 2, MATCH(AB199, listCertificateTypes, 0), AC199 &gt; -1, INT(AC199) = AC199), FALSE)), FALSE)</f>
        <v>1</v>
      </c>
      <c r="Y199" s="30">
        <f>IFERROR(FIND("-", 'Upload Data'!$B186, 1), 1000)</f>
        <v>1000</v>
      </c>
      <c r="Z199" s="30">
        <f>IFERROR(FIND("-", 'Upload Data'!$B186, Y199 + 1), 1000)</f>
        <v>1000</v>
      </c>
      <c r="AA199" s="30" t="str">
        <f>IFERROR(LEFT('Upload Data'!$B186, Y199 - 1), "")</f>
        <v/>
      </c>
      <c r="AB199" s="30" t="str">
        <f>IFERROR(MID('Upload Data'!$B186, Y199 + 1, Z199 - Y199 - 1), "")</f>
        <v/>
      </c>
      <c r="AC199" s="30">
        <f>IFERROR(VALUE(RIGHT('Upload Data'!$B186, 6)), -1)</f>
        <v>-1</v>
      </c>
    </row>
    <row r="200" spans="1:29">
      <c r="A200" s="29">
        <f t="shared" si="20"/>
        <v>187</v>
      </c>
      <c r="B200" s="28" t="b">
        <f>NOT(IFERROR('Upload Data'!A187 = "ERROR", TRUE))</f>
        <v>1</v>
      </c>
      <c r="C200" s="28">
        <f t="shared" si="21"/>
        <v>187</v>
      </c>
      <c r="D200" s="30" t="b">
        <f>IF(B200, ('Upload Data'!A187 &amp; 'Upload Data'!B187 &amp; 'Upload Data'!D187 &amp; 'Upload Data'!E187 &amp; 'Upload Data'!F187) &lt;&gt; "", FALSE)</f>
        <v>0</v>
      </c>
      <c r="E200" s="28" t="str">
        <f t="shared" si="25"/>
        <v/>
      </c>
      <c r="F200" s="28" t="str">
        <f t="shared" si="26"/>
        <v/>
      </c>
      <c r="G200" s="30" t="b">
        <f t="shared" si="19"/>
        <v>1</v>
      </c>
      <c r="H200" s="30" t="b">
        <f>IFERROR(AND(OR(NOT(D200), 'Upload Data'!$A187 &lt;&gt; "", 'Upload Data'!$B187 &lt;&gt; ""), I200, J200, S200 &lt;= 1), FALSE)</f>
        <v>1</v>
      </c>
      <c r="I200" s="30" t="b">
        <f t="shared" si="22"/>
        <v>1</v>
      </c>
      <c r="J200" s="30" t="b">
        <f t="shared" si="23"/>
        <v>1</v>
      </c>
      <c r="K200" s="31" t="s">
        <v>81</v>
      </c>
      <c r="L200" s="31" t="s">
        <v>81</v>
      </c>
      <c r="M200" s="30" t="b">
        <f>IFERROR(OR(NOT(D200), 'Upload Data'!E187 &lt;&gt; ""), FALSE)</f>
        <v>1</v>
      </c>
      <c r="N200" s="30" t="b">
        <f>IFERROR(OR(AND(NOT(D200), 'Upload Data'!F187 = ""), IFERROR(MATCH('Upload Data'!F187, listTradingRelationship, 0), FALSE)), FALSE)</f>
        <v>1</v>
      </c>
      <c r="O200" s="30"/>
      <c r="P200" s="30"/>
      <c r="Q200" s="30"/>
      <c r="R200" s="30" t="str">
        <f>IFERROR(IF('Upload Data'!$A187 &lt;&gt; "", 'Upload Data'!$A187, 'Upload Data'!$B187) &amp; "-" &amp; 'Upload Data'!$C187, "-")</f>
        <v>-</v>
      </c>
      <c r="S200" s="30">
        <f t="shared" si="24"/>
        <v>0</v>
      </c>
      <c r="T200" s="30"/>
      <c r="U200" s="30" t="b">
        <f>IFERROR(OR('Upload Data'!$A187 = "", IFERROR(AND(LEN('Upload Data'!$A187 ) = 11, LEFT('Upload Data'!$A187, 4) = "FSC-", MID('Upload Data'!$A187, 5, 1) &gt;= "A", MID('Upload Data'!$A187, 5, 1) &lt;= "Z", V200 &gt; 0, INT(V200) = V200), FALSE)), FALSE)</f>
        <v>1</v>
      </c>
      <c r="V200" s="30">
        <f>IFERROR(VALUE(RIGHT('Upload Data'!$A187, 6)), -1)</f>
        <v>-1</v>
      </c>
      <c r="W200" s="30"/>
      <c r="X200" s="30" t="b">
        <f>IFERROR(OR('Upload Data'!$B187 = "", IFERROR(AND(LEN(AA200) &gt;= 2, MATCH(AB200, listCertificateTypes, 0), AC200 &gt; -1, INT(AC200) = AC200), FALSE)), FALSE)</f>
        <v>1</v>
      </c>
      <c r="Y200" s="30">
        <f>IFERROR(FIND("-", 'Upload Data'!$B187, 1), 1000)</f>
        <v>1000</v>
      </c>
      <c r="Z200" s="30">
        <f>IFERROR(FIND("-", 'Upload Data'!$B187, Y200 + 1), 1000)</f>
        <v>1000</v>
      </c>
      <c r="AA200" s="30" t="str">
        <f>IFERROR(LEFT('Upload Data'!$B187, Y200 - 1), "")</f>
        <v/>
      </c>
      <c r="AB200" s="30" t="str">
        <f>IFERROR(MID('Upload Data'!$B187, Y200 + 1, Z200 - Y200 - 1), "")</f>
        <v/>
      </c>
      <c r="AC200" s="30">
        <f>IFERROR(VALUE(RIGHT('Upload Data'!$B187, 6)), -1)</f>
        <v>-1</v>
      </c>
    </row>
    <row r="201" spans="1:29">
      <c r="A201" s="29">
        <f t="shared" si="20"/>
        <v>188</v>
      </c>
      <c r="B201" s="28" t="b">
        <f>NOT(IFERROR('Upload Data'!A188 = "ERROR", TRUE))</f>
        <v>1</v>
      </c>
      <c r="C201" s="28">
        <f t="shared" si="21"/>
        <v>188</v>
      </c>
      <c r="D201" s="30" t="b">
        <f>IF(B201, ('Upload Data'!A188 &amp; 'Upload Data'!B188 &amp; 'Upload Data'!D188 &amp; 'Upload Data'!E188 &amp; 'Upload Data'!F188) &lt;&gt; "", FALSE)</f>
        <v>0</v>
      </c>
      <c r="E201" s="28" t="str">
        <f t="shared" si="25"/>
        <v/>
      </c>
      <c r="F201" s="28" t="str">
        <f t="shared" si="26"/>
        <v/>
      </c>
      <c r="G201" s="30" t="b">
        <f t="shared" si="19"/>
        <v>1</v>
      </c>
      <c r="H201" s="30" t="b">
        <f>IFERROR(AND(OR(NOT(D201), 'Upload Data'!$A188 &lt;&gt; "", 'Upload Data'!$B188 &lt;&gt; ""), I201, J201, S201 &lt;= 1), FALSE)</f>
        <v>1</v>
      </c>
      <c r="I201" s="30" t="b">
        <f t="shared" si="22"/>
        <v>1</v>
      </c>
      <c r="J201" s="30" t="b">
        <f t="shared" si="23"/>
        <v>1</v>
      </c>
      <c r="K201" s="31" t="s">
        <v>81</v>
      </c>
      <c r="L201" s="31" t="s">
        <v>81</v>
      </c>
      <c r="M201" s="30" t="b">
        <f>IFERROR(OR(NOT(D201), 'Upload Data'!E188 &lt;&gt; ""), FALSE)</f>
        <v>1</v>
      </c>
      <c r="N201" s="30" t="b">
        <f>IFERROR(OR(AND(NOT(D201), 'Upload Data'!F188 = ""), IFERROR(MATCH('Upload Data'!F188, listTradingRelationship, 0), FALSE)), FALSE)</f>
        <v>1</v>
      </c>
      <c r="O201" s="30"/>
      <c r="P201" s="30"/>
      <c r="Q201" s="30"/>
      <c r="R201" s="30" t="str">
        <f>IFERROR(IF('Upload Data'!$A188 &lt;&gt; "", 'Upload Data'!$A188, 'Upload Data'!$B188) &amp; "-" &amp; 'Upload Data'!$C188, "-")</f>
        <v>-</v>
      </c>
      <c r="S201" s="30">
        <f t="shared" si="24"/>
        <v>0</v>
      </c>
      <c r="T201" s="30"/>
      <c r="U201" s="30" t="b">
        <f>IFERROR(OR('Upload Data'!$A188 = "", IFERROR(AND(LEN('Upload Data'!$A188 ) = 11, LEFT('Upload Data'!$A188, 4) = "FSC-", MID('Upload Data'!$A188, 5, 1) &gt;= "A", MID('Upload Data'!$A188, 5, 1) &lt;= "Z", V201 &gt; 0, INT(V201) = V201), FALSE)), FALSE)</f>
        <v>1</v>
      </c>
      <c r="V201" s="30">
        <f>IFERROR(VALUE(RIGHT('Upload Data'!$A188, 6)), -1)</f>
        <v>-1</v>
      </c>
      <c r="W201" s="30"/>
      <c r="X201" s="30" t="b">
        <f>IFERROR(OR('Upload Data'!$B188 = "", IFERROR(AND(LEN(AA201) &gt;= 2, MATCH(AB201, listCertificateTypes, 0), AC201 &gt; -1, INT(AC201) = AC201), FALSE)), FALSE)</f>
        <v>1</v>
      </c>
      <c r="Y201" s="30">
        <f>IFERROR(FIND("-", 'Upload Data'!$B188, 1), 1000)</f>
        <v>1000</v>
      </c>
      <c r="Z201" s="30">
        <f>IFERROR(FIND("-", 'Upload Data'!$B188, Y201 + 1), 1000)</f>
        <v>1000</v>
      </c>
      <c r="AA201" s="30" t="str">
        <f>IFERROR(LEFT('Upload Data'!$B188, Y201 - 1), "")</f>
        <v/>
      </c>
      <c r="AB201" s="30" t="str">
        <f>IFERROR(MID('Upload Data'!$B188, Y201 + 1, Z201 - Y201 - 1), "")</f>
        <v/>
      </c>
      <c r="AC201" s="30">
        <f>IFERROR(VALUE(RIGHT('Upload Data'!$B188, 6)), -1)</f>
        <v>-1</v>
      </c>
    </row>
    <row r="202" spans="1:29">
      <c r="A202" s="29">
        <f t="shared" si="20"/>
        <v>189</v>
      </c>
      <c r="B202" s="28" t="b">
        <f>NOT(IFERROR('Upload Data'!A189 = "ERROR", TRUE))</f>
        <v>1</v>
      </c>
      <c r="C202" s="28">
        <f t="shared" si="21"/>
        <v>189</v>
      </c>
      <c r="D202" s="30" t="b">
        <f>IF(B202, ('Upload Data'!A189 &amp; 'Upload Data'!B189 &amp; 'Upload Data'!D189 &amp; 'Upload Data'!E189 &amp; 'Upload Data'!F189) &lt;&gt; "", FALSE)</f>
        <v>0</v>
      </c>
      <c r="E202" s="28" t="str">
        <f t="shared" si="25"/>
        <v/>
      </c>
      <c r="F202" s="28" t="str">
        <f t="shared" si="26"/>
        <v/>
      </c>
      <c r="G202" s="30" t="b">
        <f t="shared" si="19"/>
        <v>1</v>
      </c>
      <c r="H202" s="30" t="b">
        <f>IFERROR(AND(OR(NOT(D202), 'Upload Data'!$A189 &lt;&gt; "", 'Upload Data'!$B189 &lt;&gt; ""), I202, J202, S202 &lt;= 1), FALSE)</f>
        <v>1</v>
      </c>
      <c r="I202" s="30" t="b">
        <f t="shared" si="22"/>
        <v>1</v>
      </c>
      <c r="J202" s="30" t="b">
        <f t="shared" si="23"/>
        <v>1</v>
      </c>
      <c r="K202" s="31" t="s">
        <v>81</v>
      </c>
      <c r="L202" s="31" t="s">
        <v>81</v>
      </c>
      <c r="M202" s="30" t="b">
        <f>IFERROR(OR(NOT(D202), 'Upload Data'!E189 &lt;&gt; ""), FALSE)</f>
        <v>1</v>
      </c>
      <c r="N202" s="30" t="b">
        <f>IFERROR(OR(AND(NOT(D202), 'Upload Data'!F189 = ""), IFERROR(MATCH('Upload Data'!F189, listTradingRelationship, 0), FALSE)), FALSE)</f>
        <v>1</v>
      </c>
      <c r="O202" s="30"/>
      <c r="P202" s="30"/>
      <c r="Q202" s="30"/>
      <c r="R202" s="30" t="str">
        <f>IFERROR(IF('Upload Data'!$A189 &lt;&gt; "", 'Upload Data'!$A189, 'Upload Data'!$B189) &amp; "-" &amp; 'Upload Data'!$C189, "-")</f>
        <v>-</v>
      </c>
      <c r="S202" s="30">
        <f t="shared" si="24"/>
        <v>0</v>
      </c>
      <c r="T202" s="30"/>
      <c r="U202" s="30" t="b">
        <f>IFERROR(OR('Upload Data'!$A189 = "", IFERROR(AND(LEN('Upload Data'!$A189 ) = 11, LEFT('Upload Data'!$A189, 4) = "FSC-", MID('Upload Data'!$A189, 5, 1) &gt;= "A", MID('Upload Data'!$A189, 5, 1) &lt;= "Z", V202 &gt; 0, INT(V202) = V202), FALSE)), FALSE)</f>
        <v>1</v>
      </c>
      <c r="V202" s="30">
        <f>IFERROR(VALUE(RIGHT('Upload Data'!$A189, 6)), -1)</f>
        <v>-1</v>
      </c>
      <c r="W202" s="30"/>
      <c r="X202" s="30" t="b">
        <f>IFERROR(OR('Upload Data'!$B189 = "", IFERROR(AND(LEN(AA202) &gt;= 2, MATCH(AB202, listCertificateTypes, 0), AC202 &gt; -1, INT(AC202) = AC202), FALSE)), FALSE)</f>
        <v>1</v>
      </c>
      <c r="Y202" s="30">
        <f>IFERROR(FIND("-", 'Upload Data'!$B189, 1), 1000)</f>
        <v>1000</v>
      </c>
      <c r="Z202" s="30">
        <f>IFERROR(FIND("-", 'Upload Data'!$B189, Y202 + 1), 1000)</f>
        <v>1000</v>
      </c>
      <c r="AA202" s="30" t="str">
        <f>IFERROR(LEFT('Upload Data'!$B189, Y202 - 1), "")</f>
        <v/>
      </c>
      <c r="AB202" s="30" t="str">
        <f>IFERROR(MID('Upload Data'!$B189, Y202 + 1, Z202 - Y202 - 1), "")</f>
        <v/>
      </c>
      <c r="AC202" s="30">
        <f>IFERROR(VALUE(RIGHT('Upload Data'!$B189, 6)), -1)</f>
        <v>-1</v>
      </c>
    </row>
    <row r="203" spans="1:29">
      <c r="A203" s="29">
        <f t="shared" si="20"/>
        <v>190</v>
      </c>
      <c r="B203" s="28" t="b">
        <f>NOT(IFERROR('Upload Data'!A190 = "ERROR", TRUE))</f>
        <v>1</v>
      </c>
      <c r="C203" s="28">
        <f t="shared" si="21"/>
        <v>190</v>
      </c>
      <c r="D203" s="30" t="b">
        <f>IF(B203, ('Upload Data'!A190 &amp; 'Upload Data'!B190 &amp; 'Upload Data'!D190 &amp; 'Upload Data'!E190 &amp; 'Upload Data'!F190) &lt;&gt; "", FALSE)</f>
        <v>0</v>
      </c>
      <c r="E203" s="28" t="str">
        <f t="shared" si="25"/>
        <v/>
      </c>
      <c r="F203" s="28" t="str">
        <f t="shared" si="26"/>
        <v/>
      </c>
      <c r="G203" s="30" t="b">
        <f t="shared" si="19"/>
        <v>1</v>
      </c>
      <c r="H203" s="30" t="b">
        <f>IFERROR(AND(OR(NOT(D203), 'Upload Data'!$A190 &lt;&gt; "", 'Upload Data'!$B190 &lt;&gt; ""), I203, J203, S203 &lt;= 1), FALSE)</f>
        <v>1</v>
      </c>
      <c r="I203" s="30" t="b">
        <f t="shared" si="22"/>
        <v>1</v>
      </c>
      <c r="J203" s="30" t="b">
        <f t="shared" si="23"/>
        <v>1</v>
      </c>
      <c r="K203" s="31" t="s">
        <v>81</v>
      </c>
      <c r="L203" s="31" t="s">
        <v>81</v>
      </c>
      <c r="M203" s="30" t="b">
        <f>IFERROR(OR(NOT(D203), 'Upload Data'!E190 &lt;&gt; ""), FALSE)</f>
        <v>1</v>
      </c>
      <c r="N203" s="30" t="b">
        <f>IFERROR(OR(AND(NOT(D203), 'Upload Data'!F190 = ""), IFERROR(MATCH('Upload Data'!F190, listTradingRelationship, 0), FALSE)), FALSE)</f>
        <v>1</v>
      </c>
      <c r="O203" s="30"/>
      <c r="P203" s="30"/>
      <c r="Q203" s="30"/>
      <c r="R203" s="30" t="str">
        <f>IFERROR(IF('Upload Data'!$A190 &lt;&gt; "", 'Upload Data'!$A190, 'Upload Data'!$B190) &amp; "-" &amp; 'Upload Data'!$C190, "-")</f>
        <v>-</v>
      </c>
      <c r="S203" s="30">
        <f t="shared" si="24"/>
        <v>0</v>
      </c>
      <c r="T203" s="30"/>
      <c r="U203" s="30" t="b">
        <f>IFERROR(OR('Upload Data'!$A190 = "", IFERROR(AND(LEN('Upload Data'!$A190 ) = 11, LEFT('Upload Data'!$A190, 4) = "FSC-", MID('Upload Data'!$A190, 5, 1) &gt;= "A", MID('Upload Data'!$A190, 5, 1) &lt;= "Z", V203 &gt; 0, INT(V203) = V203), FALSE)), FALSE)</f>
        <v>1</v>
      </c>
      <c r="V203" s="30">
        <f>IFERROR(VALUE(RIGHT('Upload Data'!$A190, 6)), -1)</f>
        <v>-1</v>
      </c>
      <c r="W203" s="30"/>
      <c r="X203" s="30" t="b">
        <f>IFERROR(OR('Upload Data'!$B190 = "", IFERROR(AND(LEN(AA203) &gt;= 2, MATCH(AB203, listCertificateTypes, 0), AC203 &gt; -1, INT(AC203) = AC203), FALSE)), FALSE)</f>
        <v>1</v>
      </c>
      <c r="Y203" s="30">
        <f>IFERROR(FIND("-", 'Upload Data'!$B190, 1), 1000)</f>
        <v>1000</v>
      </c>
      <c r="Z203" s="30">
        <f>IFERROR(FIND("-", 'Upload Data'!$B190, Y203 + 1), 1000)</f>
        <v>1000</v>
      </c>
      <c r="AA203" s="30" t="str">
        <f>IFERROR(LEFT('Upload Data'!$B190, Y203 - 1), "")</f>
        <v/>
      </c>
      <c r="AB203" s="30" t="str">
        <f>IFERROR(MID('Upload Data'!$B190, Y203 + 1, Z203 - Y203 - 1), "")</f>
        <v/>
      </c>
      <c r="AC203" s="30">
        <f>IFERROR(VALUE(RIGHT('Upload Data'!$B190, 6)), -1)</f>
        <v>-1</v>
      </c>
    </row>
    <row r="204" spans="1:29">
      <c r="A204" s="29">
        <f t="shared" si="20"/>
        <v>191</v>
      </c>
      <c r="B204" s="28" t="b">
        <f>NOT(IFERROR('Upload Data'!A191 = "ERROR", TRUE))</f>
        <v>1</v>
      </c>
      <c r="C204" s="28">
        <f t="shared" si="21"/>
        <v>191</v>
      </c>
      <c r="D204" s="30" t="b">
        <f>IF(B204, ('Upload Data'!A191 &amp; 'Upload Data'!B191 &amp; 'Upload Data'!D191 &amp; 'Upload Data'!E191 &amp; 'Upload Data'!F191) &lt;&gt; "", FALSE)</f>
        <v>0</v>
      </c>
      <c r="E204" s="28" t="str">
        <f t="shared" si="25"/>
        <v/>
      </c>
      <c r="F204" s="28" t="str">
        <f t="shared" si="26"/>
        <v/>
      </c>
      <c r="G204" s="30" t="b">
        <f t="shared" si="19"/>
        <v>1</v>
      </c>
      <c r="H204" s="30" t="b">
        <f>IFERROR(AND(OR(NOT(D204), 'Upload Data'!$A191 &lt;&gt; "", 'Upload Data'!$B191 &lt;&gt; ""), I204, J204, S204 &lt;= 1), FALSE)</f>
        <v>1</v>
      </c>
      <c r="I204" s="30" t="b">
        <f t="shared" si="22"/>
        <v>1</v>
      </c>
      <c r="J204" s="30" t="b">
        <f t="shared" si="23"/>
        <v>1</v>
      </c>
      <c r="K204" s="31" t="s">
        <v>81</v>
      </c>
      <c r="L204" s="31" t="s">
        <v>81</v>
      </c>
      <c r="M204" s="30" t="b">
        <f>IFERROR(OR(NOT(D204), 'Upload Data'!E191 &lt;&gt; ""), FALSE)</f>
        <v>1</v>
      </c>
      <c r="N204" s="30" t="b">
        <f>IFERROR(OR(AND(NOT(D204), 'Upload Data'!F191 = ""), IFERROR(MATCH('Upload Data'!F191, listTradingRelationship, 0), FALSE)), FALSE)</f>
        <v>1</v>
      </c>
      <c r="O204" s="30"/>
      <c r="P204" s="30"/>
      <c r="Q204" s="30"/>
      <c r="R204" s="30" t="str">
        <f>IFERROR(IF('Upload Data'!$A191 &lt;&gt; "", 'Upload Data'!$A191, 'Upload Data'!$B191) &amp; "-" &amp; 'Upload Data'!$C191, "-")</f>
        <v>-</v>
      </c>
      <c r="S204" s="30">
        <f t="shared" si="24"/>
        <v>0</v>
      </c>
      <c r="T204" s="30"/>
      <c r="U204" s="30" t="b">
        <f>IFERROR(OR('Upload Data'!$A191 = "", IFERROR(AND(LEN('Upload Data'!$A191 ) = 11, LEFT('Upload Data'!$A191, 4) = "FSC-", MID('Upload Data'!$A191, 5, 1) &gt;= "A", MID('Upload Data'!$A191, 5, 1) &lt;= "Z", V204 &gt; 0, INT(V204) = V204), FALSE)), FALSE)</f>
        <v>1</v>
      </c>
      <c r="V204" s="30">
        <f>IFERROR(VALUE(RIGHT('Upload Data'!$A191, 6)), -1)</f>
        <v>-1</v>
      </c>
      <c r="W204" s="30"/>
      <c r="X204" s="30" t="b">
        <f>IFERROR(OR('Upload Data'!$B191 = "", IFERROR(AND(LEN(AA204) &gt;= 2, MATCH(AB204, listCertificateTypes, 0), AC204 &gt; -1, INT(AC204) = AC204), FALSE)), FALSE)</f>
        <v>1</v>
      </c>
      <c r="Y204" s="30">
        <f>IFERROR(FIND("-", 'Upload Data'!$B191, 1), 1000)</f>
        <v>1000</v>
      </c>
      <c r="Z204" s="30">
        <f>IFERROR(FIND("-", 'Upload Data'!$B191, Y204 + 1), 1000)</f>
        <v>1000</v>
      </c>
      <c r="AA204" s="30" t="str">
        <f>IFERROR(LEFT('Upload Data'!$B191, Y204 - 1), "")</f>
        <v/>
      </c>
      <c r="AB204" s="30" t="str">
        <f>IFERROR(MID('Upload Data'!$B191, Y204 + 1, Z204 - Y204 - 1), "")</f>
        <v/>
      </c>
      <c r="AC204" s="30">
        <f>IFERROR(VALUE(RIGHT('Upload Data'!$B191, 6)), -1)</f>
        <v>-1</v>
      </c>
    </row>
    <row r="205" spans="1:29">
      <c r="A205" s="29">
        <f t="shared" si="20"/>
        <v>192</v>
      </c>
      <c r="B205" s="28" t="b">
        <f>NOT(IFERROR('Upload Data'!A192 = "ERROR", TRUE))</f>
        <v>1</v>
      </c>
      <c r="C205" s="28">
        <f t="shared" si="21"/>
        <v>192</v>
      </c>
      <c r="D205" s="30" t="b">
        <f>IF(B205, ('Upload Data'!A192 &amp; 'Upload Data'!B192 &amp; 'Upload Data'!D192 &amp; 'Upload Data'!E192 &amp; 'Upload Data'!F192) &lt;&gt; "", FALSE)</f>
        <v>0</v>
      </c>
      <c r="E205" s="28" t="str">
        <f t="shared" si="25"/>
        <v/>
      </c>
      <c r="F205" s="28" t="str">
        <f t="shared" si="26"/>
        <v/>
      </c>
      <c r="G205" s="30" t="b">
        <f t="shared" si="19"/>
        <v>1</v>
      </c>
      <c r="H205" s="30" t="b">
        <f>IFERROR(AND(OR(NOT(D205), 'Upload Data'!$A192 &lt;&gt; "", 'Upload Data'!$B192 &lt;&gt; ""), I205, J205, S205 &lt;= 1), FALSE)</f>
        <v>1</v>
      </c>
      <c r="I205" s="30" t="b">
        <f t="shared" si="22"/>
        <v>1</v>
      </c>
      <c r="J205" s="30" t="b">
        <f t="shared" si="23"/>
        <v>1</v>
      </c>
      <c r="K205" s="31" t="s">
        <v>81</v>
      </c>
      <c r="L205" s="31" t="s">
        <v>81</v>
      </c>
      <c r="M205" s="30" t="b">
        <f>IFERROR(OR(NOT(D205), 'Upload Data'!E192 &lt;&gt; ""), FALSE)</f>
        <v>1</v>
      </c>
      <c r="N205" s="30" t="b">
        <f>IFERROR(OR(AND(NOT(D205), 'Upload Data'!F192 = ""), IFERROR(MATCH('Upload Data'!F192, listTradingRelationship, 0), FALSE)), FALSE)</f>
        <v>1</v>
      </c>
      <c r="O205" s="30"/>
      <c r="P205" s="30"/>
      <c r="Q205" s="30"/>
      <c r="R205" s="30" t="str">
        <f>IFERROR(IF('Upload Data'!$A192 &lt;&gt; "", 'Upload Data'!$A192, 'Upload Data'!$B192) &amp; "-" &amp; 'Upload Data'!$C192, "-")</f>
        <v>-</v>
      </c>
      <c r="S205" s="30">
        <f t="shared" si="24"/>
        <v>0</v>
      </c>
      <c r="T205" s="30"/>
      <c r="U205" s="30" t="b">
        <f>IFERROR(OR('Upload Data'!$A192 = "", IFERROR(AND(LEN('Upload Data'!$A192 ) = 11, LEFT('Upload Data'!$A192, 4) = "FSC-", MID('Upload Data'!$A192, 5, 1) &gt;= "A", MID('Upload Data'!$A192, 5, 1) &lt;= "Z", V205 &gt; 0, INT(V205) = V205), FALSE)), FALSE)</f>
        <v>1</v>
      </c>
      <c r="V205" s="30">
        <f>IFERROR(VALUE(RIGHT('Upload Data'!$A192, 6)), -1)</f>
        <v>-1</v>
      </c>
      <c r="W205" s="30"/>
      <c r="X205" s="30" t="b">
        <f>IFERROR(OR('Upload Data'!$B192 = "", IFERROR(AND(LEN(AA205) &gt;= 2, MATCH(AB205, listCertificateTypes, 0), AC205 &gt; -1, INT(AC205) = AC205), FALSE)), FALSE)</f>
        <v>1</v>
      </c>
      <c r="Y205" s="30">
        <f>IFERROR(FIND("-", 'Upload Data'!$B192, 1), 1000)</f>
        <v>1000</v>
      </c>
      <c r="Z205" s="30">
        <f>IFERROR(FIND("-", 'Upload Data'!$B192, Y205 + 1), 1000)</f>
        <v>1000</v>
      </c>
      <c r="AA205" s="30" t="str">
        <f>IFERROR(LEFT('Upload Data'!$B192, Y205 - 1), "")</f>
        <v/>
      </c>
      <c r="AB205" s="30" t="str">
        <f>IFERROR(MID('Upload Data'!$B192, Y205 + 1, Z205 - Y205 - 1), "")</f>
        <v/>
      </c>
      <c r="AC205" s="30">
        <f>IFERROR(VALUE(RIGHT('Upload Data'!$B192, 6)), -1)</f>
        <v>-1</v>
      </c>
    </row>
    <row r="206" spans="1:29">
      <c r="A206" s="29">
        <f t="shared" si="20"/>
        <v>193</v>
      </c>
      <c r="B206" s="28" t="b">
        <f>NOT(IFERROR('Upload Data'!A193 = "ERROR", TRUE))</f>
        <v>1</v>
      </c>
      <c r="C206" s="28">
        <f t="shared" si="21"/>
        <v>193</v>
      </c>
      <c r="D206" s="30" t="b">
        <f>IF(B206, ('Upload Data'!A193 &amp; 'Upload Data'!B193 &amp; 'Upload Data'!D193 &amp; 'Upload Data'!E193 &amp; 'Upload Data'!F193) &lt;&gt; "", FALSE)</f>
        <v>0</v>
      </c>
      <c r="E206" s="28" t="str">
        <f t="shared" si="25"/>
        <v/>
      </c>
      <c r="F206" s="28" t="str">
        <f t="shared" si="26"/>
        <v/>
      </c>
      <c r="G206" s="30" t="b">
        <f t="shared" si="19"/>
        <v>1</v>
      </c>
      <c r="H206" s="30" t="b">
        <f>IFERROR(AND(OR(NOT(D206), 'Upload Data'!$A193 &lt;&gt; "", 'Upload Data'!$B193 &lt;&gt; ""), I206, J206, S206 &lt;= 1), FALSE)</f>
        <v>1</v>
      </c>
      <c r="I206" s="30" t="b">
        <f t="shared" si="22"/>
        <v>1</v>
      </c>
      <c r="J206" s="30" t="b">
        <f t="shared" si="23"/>
        <v>1</v>
      </c>
      <c r="K206" s="31" t="s">
        <v>81</v>
      </c>
      <c r="L206" s="31" t="s">
        <v>81</v>
      </c>
      <c r="M206" s="30" t="b">
        <f>IFERROR(OR(NOT(D206), 'Upload Data'!E193 &lt;&gt; ""), FALSE)</f>
        <v>1</v>
      </c>
      <c r="N206" s="30" t="b">
        <f>IFERROR(OR(AND(NOT(D206), 'Upload Data'!F193 = ""), IFERROR(MATCH('Upload Data'!F193, listTradingRelationship, 0), FALSE)), FALSE)</f>
        <v>1</v>
      </c>
      <c r="O206" s="30"/>
      <c r="P206" s="30"/>
      <c r="Q206" s="30"/>
      <c r="R206" s="30" t="str">
        <f>IFERROR(IF('Upload Data'!$A193 &lt;&gt; "", 'Upload Data'!$A193, 'Upload Data'!$B193) &amp; "-" &amp; 'Upload Data'!$C193, "-")</f>
        <v>-</v>
      </c>
      <c r="S206" s="30">
        <f t="shared" si="24"/>
        <v>0</v>
      </c>
      <c r="T206" s="30"/>
      <c r="U206" s="30" t="b">
        <f>IFERROR(OR('Upload Data'!$A193 = "", IFERROR(AND(LEN('Upload Data'!$A193 ) = 11, LEFT('Upload Data'!$A193, 4) = "FSC-", MID('Upload Data'!$A193, 5, 1) &gt;= "A", MID('Upload Data'!$A193, 5, 1) &lt;= "Z", V206 &gt; 0, INT(V206) = V206), FALSE)), FALSE)</f>
        <v>1</v>
      </c>
      <c r="V206" s="30">
        <f>IFERROR(VALUE(RIGHT('Upload Data'!$A193, 6)), -1)</f>
        <v>-1</v>
      </c>
      <c r="W206" s="30"/>
      <c r="X206" s="30" t="b">
        <f>IFERROR(OR('Upload Data'!$B193 = "", IFERROR(AND(LEN(AA206) &gt;= 2, MATCH(AB206, listCertificateTypes, 0), AC206 &gt; -1, INT(AC206) = AC206), FALSE)), FALSE)</f>
        <v>1</v>
      </c>
      <c r="Y206" s="30">
        <f>IFERROR(FIND("-", 'Upload Data'!$B193, 1), 1000)</f>
        <v>1000</v>
      </c>
      <c r="Z206" s="30">
        <f>IFERROR(FIND("-", 'Upload Data'!$B193, Y206 + 1), 1000)</f>
        <v>1000</v>
      </c>
      <c r="AA206" s="30" t="str">
        <f>IFERROR(LEFT('Upload Data'!$B193, Y206 - 1), "")</f>
        <v/>
      </c>
      <c r="AB206" s="30" t="str">
        <f>IFERROR(MID('Upload Data'!$B193, Y206 + 1, Z206 - Y206 - 1), "")</f>
        <v/>
      </c>
      <c r="AC206" s="30">
        <f>IFERROR(VALUE(RIGHT('Upload Data'!$B193, 6)), -1)</f>
        <v>-1</v>
      </c>
    </row>
    <row r="207" spans="1:29">
      <c r="A207" s="29">
        <f t="shared" si="20"/>
        <v>194</v>
      </c>
      <c r="B207" s="28" t="b">
        <f>NOT(IFERROR('Upload Data'!A194 = "ERROR", TRUE))</f>
        <v>1</v>
      </c>
      <c r="C207" s="28">
        <f t="shared" si="21"/>
        <v>194</v>
      </c>
      <c r="D207" s="30" t="b">
        <f>IF(B207, ('Upload Data'!A194 &amp; 'Upload Data'!B194 &amp; 'Upload Data'!D194 &amp; 'Upload Data'!E194 &amp; 'Upload Data'!F194) &lt;&gt; "", FALSE)</f>
        <v>0</v>
      </c>
      <c r="E207" s="28" t="str">
        <f t="shared" si="25"/>
        <v/>
      </c>
      <c r="F207" s="28" t="str">
        <f t="shared" si="26"/>
        <v/>
      </c>
      <c r="G207" s="30" t="b">
        <f t="shared" ref="G207:G270" si="27">AND(I207:N207)</f>
        <v>1</v>
      </c>
      <c r="H207" s="30" t="b">
        <f>IFERROR(AND(OR(NOT(D207), 'Upload Data'!$A194 &lt;&gt; "", 'Upload Data'!$B194 &lt;&gt; ""), I207, J207, S207 &lt;= 1), FALSE)</f>
        <v>1</v>
      </c>
      <c r="I207" s="30" t="b">
        <f t="shared" si="22"/>
        <v>1</v>
      </c>
      <c r="J207" s="30" t="b">
        <f t="shared" si="23"/>
        <v>1</v>
      </c>
      <c r="K207" s="31" t="s">
        <v>81</v>
      </c>
      <c r="L207" s="31" t="s">
        <v>81</v>
      </c>
      <c r="M207" s="30" t="b">
        <f>IFERROR(OR(NOT(D207), 'Upload Data'!E194 &lt;&gt; ""), FALSE)</f>
        <v>1</v>
      </c>
      <c r="N207" s="30" t="b">
        <f>IFERROR(OR(AND(NOT(D207), 'Upload Data'!F194 = ""), IFERROR(MATCH('Upload Data'!F194, listTradingRelationship, 0), FALSE)), FALSE)</f>
        <v>1</v>
      </c>
      <c r="O207" s="30"/>
      <c r="P207" s="30"/>
      <c r="Q207" s="30"/>
      <c r="R207" s="30" t="str">
        <f>IFERROR(IF('Upload Data'!$A194 &lt;&gt; "", 'Upload Data'!$A194, 'Upload Data'!$B194) &amp; "-" &amp; 'Upload Data'!$C194, "-")</f>
        <v>-</v>
      </c>
      <c r="S207" s="30">
        <f t="shared" si="24"/>
        <v>0</v>
      </c>
      <c r="T207" s="30"/>
      <c r="U207" s="30" t="b">
        <f>IFERROR(OR('Upload Data'!$A194 = "", IFERROR(AND(LEN('Upload Data'!$A194 ) = 11, LEFT('Upload Data'!$A194, 4) = "FSC-", MID('Upload Data'!$A194, 5, 1) &gt;= "A", MID('Upload Data'!$A194, 5, 1) &lt;= "Z", V207 &gt; 0, INT(V207) = V207), FALSE)), FALSE)</f>
        <v>1</v>
      </c>
      <c r="V207" s="30">
        <f>IFERROR(VALUE(RIGHT('Upload Data'!$A194, 6)), -1)</f>
        <v>-1</v>
      </c>
      <c r="W207" s="30"/>
      <c r="X207" s="30" t="b">
        <f>IFERROR(OR('Upload Data'!$B194 = "", IFERROR(AND(LEN(AA207) &gt;= 2, MATCH(AB207, listCertificateTypes, 0), AC207 &gt; -1, INT(AC207) = AC207), FALSE)), FALSE)</f>
        <v>1</v>
      </c>
      <c r="Y207" s="30">
        <f>IFERROR(FIND("-", 'Upload Data'!$B194, 1), 1000)</f>
        <v>1000</v>
      </c>
      <c r="Z207" s="30">
        <f>IFERROR(FIND("-", 'Upload Data'!$B194, Y207 + 1), 1000)</f>
        <v>1000</v>
      </c>
      <c r="AA207" s="30" t="str">
        <f>IFERROR(LEFT('Upload Data'!$B194, Y207 - 1), "")</f>
        <v/>
      </c>
      <c r="AB207" s="30" t="str">
        <f>IFERROR(MID('Upload Data'!$B194, Y207 + 1, Z207 - Y207 - 1), "")</f>
        <v/>
      </c>
      <c r="AC207" s="30">
        <f>IFERROR(VALUE(RIGHT('Upload Data'!$B194, 6)), -1)</f>
        <v>-1</v>
      </c>
    </row>
    <row r="208" spans="1:29">
      <c r="A208" s="29">
        <f t="shared" ref="A208:A271" si="28">IF(B208, C208, 0)</f>
        <v>195</v>
      </c>
      <c r="B208" s="28" t="b">
        <f>NOT(IFERROR('Upload Data'!A195 = "ERROR", TRUE))</f>
        <v>1</v>
      </c>
      <c r="C208" s="28">
        <f t="shared" ref="C208:C271" si="29">IF(B208, C207 + 1, C207)</f>
        <v>195</v>
      </c>
      <c r="D208" s="30" t="b">
        <f>IF(B208, ('Upload Data'!A195 &amp; 'Upload Data'!B195 &amp; 'Upload Data'!D195 &amp; 'Upload Data'!E195 &amp; 'Upload Data'!F195) &lt;&gt; "", FALSE)</f>
        <v>0</v>
      </c>
      <c r="E208" s="28" t="str">
        <f t="shared" si="25"/>
        <v/>
      </c>
      <c r="F208" s="28" t="str">
        <f t="shared" si="26"/>
        <v/>
      </c>
      <c r="G208" s="30" t="b">
        <f t="shared" si="27"/>
        <v>1</v>
      </c>
      <c r="H208" s="30" t="b">
        <f>IFERROR(AND(OR(NOT(D208), 'Upload Data'!$A195 &lt;&gt; "", 'Upload Data'!$B195 &lt;&gt; ""), I208, J208, S208 &lt;= 1), FALSE)</f>
        <v>1</v>
      </c>
      <c r="I208" s="30" t="b">
        <f t="shared" ref="I208:I271" si="30">$U208</f>
        <v>1</v>
      </c>
      <c r="J208" s="30" t="b">
        <f t="shared" ref="J208:J271" si="31">$X208</f>
        <v>1</v>
      </c>
      <c r="K208" s="31" t="s">
        <v>81</v>
      </c>
      <c r="L208" s="31" t="s">
        <v>81</v>
      </c>
      <c r="M208" s="30" t="b">
        <f>IFERROR(OR(NOT(D208), 'Upload Data'!E195 &lt;&gt; ""), FALSE)</f>
        <v>1</v>
      </c>
      <c r="N208" s="30" t="b">
        <f>IFERROR(OR(AND(NOT(D208), 'Upload Data'!F195 = ""), IFERROR(MATCH('Upload Data'!F195, listTradingRelationship, 0), FALSE)), FALSE)</f>
        <v>1</v>
      </c>
      <c r="O208" s="30"/>
      <c r="P208" s="30"/>
      <c r="Q208" s="30"/>
      <c r="R208" s="30" t="str">
        <f>IFERROR(IF('Upload Data'!$A195 &lt;&gt; "", 'Upload Data'!$A195, 'Upload Data'!$B195) &amp; "-" &amp; 'Upload Data'!$C195, "-")</f>
        <v>-</v>
      </c>
      <c r="S208" s="30">
        <f t="shared" ref="S208:S271" si="32">IF($R208 = "-", 0, COUNTIFS($R$15:$R$1013, $R208))</f>
        <v>0</v>
      </c>
      <c r="T208" s="30"/>
      <c r="U208" s="30" t="b">
        <f>IFERROR(OR('Upload Data'!$A195 = "", IFERROR(AND(LEN('Upload Data'!$A195 ) = 11, LEFT('Upload Data'!$A195, 4) = "FSC-", MID('Upload Data'!$A195, 5, 1) &gt;= "A", MID('Upload Data'!$A195, 5, 1) &lt;= "Z", V208 &gt; 0, INT(V208) = V208), FALSE)), FALSE)</f>
        <v>1</v>
      </c>
      <c r="V208" s="30">
        <f>IFERROR(VALUE(RIGHT('Upload Data'!$A195, 6)), -1)</f>
        <v>-1</v>
      </c>
      <c r="W208" s="30"/>
      <c r="X208" s="30" t="b">
        <f>IFERROR(OR('Upload Data'!$B195 = "", IFERROR(AND(LEN(AA208) &gt;= 2, MATCH(AB208, listCertificateTypes, 0), AC208 &gt; -1, INT(AC208) = AC208), FALSE)), FALSE)</f>
        <v>1</v>
      </c>
      <c r="Y208" s="30">
        <f>IFERROR(FIND("-", 'Upload Data'!$B195, 1), 1000)</f>
        <v>1000</v>
      </c>
      <c r="Z208" s="30">
        <f>IFERROR(FIND("-", 'Upload Data'!$B195, Y208 + 1), 1000)</f>
        <v>1000</v>
      </c>
      <c r="AA208" s="30" t="str">
        <f>IFERROR(LEFT('Upload Data'!$B195, Y208 - 1), "")</f>
        <v/>
      </c>
      <c r="AB208" s="30" t="str">
        <f>IFERROR(MID('Upload Data'!$B195, Y208 + 1, Z208 - Y208 - 1), "")</f>
        <v/>
      </c>
      <c r="AC208" s="30">
        <f>IFERROR(VALUE(RIGHT('Upload Data'!$B195, 6)), -1)</f>
        <v>-1</v>
      </c>
    </row>
    <row r="209" spans="1:29">
      <c r="A209" s="29">
        <f t="shared" si="28"/>
        <v>196</v>
      </c>
      <c r="B209" s="28" t="b">
        <f>NOT(IFERROR('Upload Data'!A196 = "ERROR", TRUE))</f>
        <v>1</v>
      </c>
      <c r="C209" s="28">
        <f t="shared" si="29"/>
        <v>196</v>
      </c>
      <c r="D209" s="30" t="b">
        <f>IF(B209, ('Upload Data'!A196 &amp; 'Upload Data'!B196 &amp; 'Upload Data'!D196 &amp; 'Upload Data'!E196 &amp; 'Upload Data'!F196) &lt;&gt; "", FALSE)</f>
        <v>0</v>
      </c>
      <c r="E209" s="28" t="str">
        <f t="shared" si="25"/>
        <v/>
      </c>
      <c r="F209" s="28" t="str">
        <f t="shared" si="26"/>
        <v/>
      </c>
      <c r="G209" s="30" t="b">
        <f t="shared" si="27"/>
        <v>1</v>
      </c>
      <c r="H209" s="30" t="b">
        <f>IFERROR(AND(OR(NOT(D209), 'Upload Data'!$A196 &lt;&gt; "", 'Upload Data'!$B196 &lt;&gt; ""), I209, J209, S209 &lt;= 1), FALSE)</f>
        <v>1</v>
      </c>
      <c r="I209" s="30" t="b">
        <f t="shared" si="30"/>
        <v>1</v>
      </c>
      <c r="J209" s="30" t="b">
        <f t="shared" si="31"/>
        <v>1</v>
      </c>
      <c r="K209" s="31" t="s">
        <v>81</v>
      </c>
      <c r="L209" s="31" t="s">
        <v>81</v>
      </c>
      <c r="M209" s="30" t="b">
        <f>IFERROR(OR(NOT(D209), 'Upload Data'!E196 &lt;&gt; ""), FALSE)</f>
        <v>1</v>
      </c>
      <c r="N209" s="30" t="b">
        <f>IFERROR(OR(AND(NOT(D209), 'Upload Data'!F196 = ""), IFERROR(MATCH('Upload Data'!F196, listTradingRelationship, 0), FALSE)), FALSE)</f>
        <v>1</v>
      </c>
      <c r="O209" s="30"/>
      <c r="P209" s="30"/>
      <c r="Q209" s="30"/>
      <c r="R209" s="30" t="str">
        <f>IFERROR(IF('Upload Data'!$A196 &lt;&gt; "", 'Upload Data'!$A196, 'Upload Data'!$B196) &amp; "-" &amp; 'Upload Data'!$C196, "-")</f>
        <v>-</v>
      </c>
      <c r="S209" s="30">
        <f t="shared" si="32"/>
        <v>0</v>
      </c>
      <c r="T209" s="30"/>
      <c r="U209" s="30" t="b">
        <f>IFERROR(OR('Upload Data'!$A196 = "", IFERROR(AND(LEN('Upload Data'!$A196 ) = 11, LEFT('Upload Data'!$A196, 4) = "FSC-", MID('Upload Data'!$A196, 5, 1) &gt;= "A", MID('Upload Data'!$A196, 5, 1) &lt;= "Z", V209 &gt; 0, INT(V209) = V209), FALSE)), FALSE)</f>
        <v>1</v>
      </c>
      <c r="V209" s="30">
        <f>IFERROR(VALUE(RIGHT('Upload Data'!$A196, 6)), -1)</f>
        <v>-1</v>
      </c>
      <c r="W209" s="30"/>
      <c r="X209" s="30" t="b">
        <f>IFERROR(OR('Upload Data'!$B196 = "", IFERROR(AND(LEN(AA209) &gt;= 2, MATCH(AB209, listCertificateTypes, 0), AC209 &gt; -1, INT(AC209) = AC209), FALSE)), FALSE)</f>
        <v>1</v>
      </c>
      <c r="Y209" s="30">
        <f>IFERROR(FIND("-", 'Upload Data'!$B196, 1), 1000)</f>
        <v>1000</v>
      </c>
      <c r="Z209" s="30">
        <f>IFERROR(FIND("-", 'Upload Data'!$B196, Y209 + 1), 1000)</f>
        <v>1000</v>
      </c>
      <c r="AA209" s="30" t="str">
        <f>IFERROR(LEFT('Upload Data'!$B196, Y209 - 1), "")</f>
        <v/>
      </c>
      <c r="AB209" s="30" t="str">
        <f>IFERROR(MID('Upload Data'!$B196, Y209 + 1, Z209 - Y209 - 1), "")</f>
        <v/>
      </c>
      <c r="AC209" s="30">
        <f>IFERROR(VALUE(RIGHT('Upload Data'!$B196, 6)), -1)</f>
        <v>-1</v>
      </c>
    </row>
    <row r="210" spans="1:29">
      <c r="A210" s="29">
        <f t="shared" si="28"/>
        <v>197</v>
      </c>
      <c r="B210" s="28" t="b">
        <f>NOT(IFERROR('Upload Data'!A197 = "ERROR", TRUE))</f>
        <v>1</v>
      </c>
      <c r="C210" s="28">
        <f t="shared" si="29"/>
        <v>197</v>
      </c>
      <c r="D210" s="30" t="b">
        <f>IF(B210, ('Upload Data'!A197 &amp; 'Upload Data'!B197 &amp; 'Upload Data'!D197 &amp; 'Upload Data'!E197 &amp; 'Upload Data'!F197) &lt;&gt; "", FALSE)</f>
        <v>0</v>
      </c>
      <c r="E210" s="28" t="str">
        <f t="shared" si="25"/>
        <v/>
      </c>
      <c r="F210" s="28" t="str">
        <f t="shared" si="26"/>
        <v/>
      </c>
      <c r="G210" s="30" t="b">
        <f t="shared" si="27"/>
        <v>1</v>
      </c>
      <c r="H210" s="30" t="b">
        <f>IFERROR(AND(OR(NOT(D210), 'Upload Data'!$A197 &lt;&gt; "", 'Upload Data'!$B197 &lt;&gt; ""), I210, J210, S210 &lt;= 1), FALSE)</f>
        <v>1</v>
      </c>
      <c r="I210" s="30" t="b">
        <f t="shared" si="30"/>
        <v>1</v>
      </c>
      <c r="J210" s="30" t="b">
        <f t="shared" si="31"/>
        <v>1</v>
      </c>
      <c r="K210" s="31" t="s">
        <v>81</v>
      </c>
      <c r="L210" s="31" t="s">
        <v>81</v>
      </c>
      <c r="M210" s="30" t="b">
        <f>IFERROR(OR(NOT(D210), 'Upload Data'!E197 &lt;&gt; ""), FALSE)</f>
        <v>1</v>
      </c>
      <c r="N210" s="30" t="b">
        <f>IFERROR(OR(AND(NOT(D210), 'Upload Data'!F197 = ""), IFERROR(MATCH('Upload Data'!F197, listTradingRelationship, 0), FALSE)), FALSE)</f>
        <v>1</v>
      </c>
      <c r="O210" s="30"/>
      <c r="P210" s="30"/>
      <c r="Q210" s="30"/>
      <c r="R210" s="30" t="str">
        <f>IFERROR(IF('Upload Data'!$A197 &lt;&gt; "", 'Upload Data'!$A197, 'Upload Data'!$B197) &amp; "-" &amp; 'Upload Data'!$C197, "-")</f>
        <v>-</v>
      </c>
      <c r="S210" s="30">
        <f t="shared" si="32"/>
        <v>0</v>
      </c>
      <c r="T210" s="30"/>
      <c r="U210" s="30" t="b">
        <f>IFERROR(OR('Upload Data'!$A197 = "", IFERROR(AND(LEN('Upload Data'!$A197 ) = 11, LEFT('Upload Data'!$A197, 4) = "FSC-", MID('Upload Data'!$A197, 5, 1) &gt;= "A", MID('Upload Data'!$A197, 5, 1) &lt;= "Z", V210 &gt; 0, INT(V210) = V210), FALSE)), FALSE)</f>
        <v>1</v>
      </c>
      <c r="V210" s="30">
        <f>IFERROR(VALUE(RIGHT('Upload Data'!$A197, 6)), -1)</f>
        <v>-1</v>
      </c>
      <c r="W210" s="30"/>
      <c r="X210" s="30" t="b">
        <f>IFERROR(OR('Upload Data'!$B197 = "", IFERROR(AND(LEN(AA210) &gt;= 2, MATCH(AB210, listCertificateTypes, 0), AC210 &gt; -1, INT(AC210) = AC210), FALSE)), FALSE)</f>
        <v>1</v>
      </c>
      <c r="Y210" s="30">
        <f>IFERROR(FIND("-", 'Upload Data'!$B197, 1), 1000)</f>
        <v>1000</v>
      </c>
      <c r="Z210" s="30">
        <f>IFERROR(FIND("-", 'Upload Data'!$B197, Y210 + 1), 1000)</f>
        <v>1000</v>
      </c>
      <c r="AA210" s="30" t="str">
        <f>IFERROR(LEFT('Upload Data'!$B197, Y210 - 1), "")</f>
        <v/>
      </c>
      <c r="AB210" s="30" t="str">
        <f>IFERROR(MID('Upload Data'!$B197, Y210 + 1, Z210 - Y210 - 1), "")</f>
        <v/>
      </c>
      <c r="AC210" s="30">
        <f>IFERROR(VALUE(RIGHT('Upload Data'!$B197, 6)), -1)</f>
        <v>-1</v>
      </c>
    </row>
    <row r="211" spans="1:29">
      <c r="A211" s="29">
        <f t="shared" si="28"/>
        <v>198</v>
      </c>
      <c r="B211" s="28" t="b">
        <f>NOT(IFERROR('Upload Data'!A198 = "ERROR", TRUE))</f>
        <v>1</v>
      </c>
      <c r="C211" s="28">
        <f t="shared" si="29"/>
        <v>198</v>
      </c>
      <c r="D211" s="30" t="b">
        <f>IF(B211, ('Upload Data'!A198 &amp; 'Upload Data'!B198 &amp; 'Upload Data'!D198 &amp; 'Upload Data'!E198 &amp; 'Upload Data'!F198) &lt;&gt; "", FALSE)</f>
        <v>0</v>
      </c>
      <c r="E211" s="28" t="str">
        <f t="shared" si="25"/>
        <v/>
      </c>
      <c r="F211" s="28" t="str">
        <f t="shared" si="26"/>
        <v/>
      </c>
      <c r="G211" s="30" t="b">
        <f t="shared" si="27"/>
        <v>1</v>
      </c>
      <c r="H211" s="30" t="b">
        <f>IFERROR(AND(OR(NOT(D211), 'Upload Data'!$A198 &lt;&gt; "", 'Upload Data'!$B198 &lt;&gt; ""), I211, J211, S211 &lt;= 1), FALSE)</f>
        <v>1</v>
      </c>
      <c r="I211" s="30" t="b">
        <f t="shared" si="30"/>
        <v>1</v>
      </c>
      <c r="J211" s="30" t="b">
        <f t="shared" si="31"/>
        <v>1</v>
      </c>
      <c r="K211" s="31" t="s">
        <v>81</v>
      </c>
      <c r="L211" s="31" t="s">
        <v>81</v>
      </c>
      <c r="M211" s="30" t="b">
        <f>IFERROR(OR(NOT(D211), 'Upload Data'!E198 &lt;&gt; ""), FALSE)</f>
        <v>1</v>
      </c>
      <c r="N211" s="30" t="b">
        <f>IFERROR(OR(AND(NOT(D211), 'Upload Data'!F198 = ""), IFERROR(MATCH('Upload Data'!F198, listTradingRelationship, 0), FALSE)), FALSE)</f>
        <v>1</v>
      </c>
      <c r="O211" s="30"/>
      <c r="P211" s="30"/>
      <c r="Q211" s="30"/>
      <c r="R211" s="30" t="str">
        <f>IFERROR(IF('Upload Data'!$A198 &lt;&gt; "", 'Upload Data'!$A198, 'Upload Data'!$B198) &amp; "-" &amp; 'Upload Data'!$C198, "-")</f>
        <v>-</v>
      </c>
      <c r="S211" s="30">
        <f t="shared" si="32"/>
        <v>0</v>
      </c>
      <c r="T211" s="30"/>
      <c r="U211" s="30" t="b">
        <f>IFERROR(OR('Upload Data'!$A198 = "", IFERROR(AND(LEN('Upload Data'!$A198 ) = 11, LEFT('Upload Data'!$A198, 4) = "FSC-", MID('Upload Data'!$A198, 5, 1) &gt;= "A", MID('Upload Data'!$A198, 5, 1) &lt;= "Z", V211 &gt; 0, INT(V211) = V211), FALSE)), FALSE)</f>
        <v>1</v>
      </c>
      <c r="V211" s="30">
        <f>IFERROR(VALUE(RIGHT('Upload Data'!$A198, 6)), -1)</f>
        <v>-1</v>
      </c>
      <c r="W211" s="30"/>
      <c r="X211" s="30" t="b">
        <f>IFERROR(OR('Upload Data'!$B198 = "", IFERROR(AND(LEN(AA211) &gt;= 2, MATCH(AB211, listCertificateTypes, 0), AC211 &gt; -1, INT(AC211) = AC211), FALSE)), FALSE)</f>
        <v>1</v>
      </c>
      <c r="Y211" s="30">
        <f>IFERROR(FIND("-", 'Upload Data'!$B198, 1), 1000)</f>
        <v>1000</v>
      </c>
      <c r="Z211" s="30">
        <f>IFERROR(FIND("-", 'Upload Data'!$B198, Y211 + 1), 1000)</f>
        <v>1000</v>
      </c>
      <c r="AA211" s="30" t="str">
        <f>IFERROR(LEFT('Upload Data'!$B198, Y211 - 1), "")</f>
        <v/>
      </c>
      <c r="AB211" s="30" t="str">
        <f>IFERROR(MID('Upload Data'!$B198, Y211 + 1, Z211 - Y211 - 1), "")</f>
        <v/>
      </c>
      <c r="AC211" s="30">
        <f>IFERROR(VALUE(RIGHT('Upload Data'!$B198, 6)), -1)</f>
        <v>-1</v>
      </c>
    </row>
    <row r="212" spans="1:29">
      <c r="A212" s="29">
        <f t="shared" si="28"/>
        <v>199</v>
      </c>
      <c r="B212" s="28" t="b">
        <f>NOT(IFERROR('Upload Data'!A199 = "ERROR", TRUE))</f>
        <v>1</v>
      </c>
      <c r="C212" s="28">
        <f t="shared" si="29"/>
        <v>199</v>
      </c>
      <c r="D212" s="30" t="b">
        <f>IF(B212, ('Upload Data'!A199 &amp; 'Upload Data'!B199 &amp; 'Upload Data'!D199 &amp; 'Upload Data'!E199 &amp; 'Upload Data'!F199) &lt;&gt; "", FALSE)</f>
        <v>0</v>
      </c>
      <c r="E212" s="28" t="str">
        <f t="shared" si="25"/>
        <v/>
      </c>
      <c r="F212" s="28" t="str">
        <f t="shared" si="26"/>
        <v/>
      </c>
      <c r="G212" s="30" t="b">
        <f t="shared" si="27"/>
        <v>1</v>
      </c>
      <c r="H212" s="30" t="b">
        <f>IFERROR(AND(OR(NOT(D212), 'Upload Data'!$A199 &lt;&gt; "", 'Upload Data'!$B199 &lt;&gt; ""), I212, J212, S212 &lt;= 1), FALSE)</f>
        <v>1</v>
      </c>
      <c r="I212" s="30" t="b">
        <f t="shared" si="30"/>
        <v>1</v>
      </c>
      <c r="J212" s="30" t="b">
        <f t="shared" si="31"/>
        <v>1</v>
      </c>
      <c r="K212" s="31" t="s">
        <v>81</v>
      </c>
      <c r="L212" s="31" t="s">
        <v>81</v>
      </c>
      <c r="M212" s="30" t="b">
        <f>IFERROR(OR(NOT(D212), 'Upload Data'!E199 &lt;&gt; ""), FALSE)</f>
        <v>1</v>
      </c>
      <c r="N212" s="30" t="b">
        <f>IFERROR(OR(AND(NOT(D212), 'Upload Data'!F199 = ""), IFERROR(MATCH('Upload Data'!F199, listTradingRelationship, 0), FALSE)), FALSE)</f>
        <v>1</v>
      </c>
      <c r="O212" s="30"/>
      <c r="P212" s="30"/>
      <c r="Q212" s="30"/>
      <c r="R212" s="30" t="str">
        <f>IFERROR(IF('Upload Data'!$A199 &lt;&gt; "", 'Upload Data'!$A199, 'Upload Data'!$B199) &amp; "-" &amp; 'Upload Data'!$C199, "-")</f>
        <v>-</v>
      </c>
      <c r="S212" s="30">
        <f t="shared" si="32"/>
        <v>0</v>
      </c>
      <c r="T212" s="30"/>
      <c r="U212" s="30" t="b">
        <f>IFERROR(OR('Upload Data'!$A199 = "", IFERROR(AND(LEN('Upload Data'!$A199 ) = 11, LEFT('Upload Data'!$A199, 4) = "FSC-", MID('Upload Data'!$A199, 5, 1) &gt;= "A", MID('Upload Data'!$A199, 5, 1) &lt;= "Z", V212 &gt; 0, INT(V212) = V212), FALSE)), FALSE)</f>
        <v>1</v>
      </c>
      <c r="V212" s="30">
        <f>IFERROR(VALUE(RIGHT('Upload Data'!$A199, 6)), -1)</f>
        <v>-1</v>
      </c>
      <c r="W212" s="30"/>
      <c r="X212" s="30" t="b">
        <f>IFERROR(OR('Upload Data'!$B199 = "", IFERROR(AND(LEN(AA212) &gt;= 2, MATCH(AB212, listCertificateTypes, 0), AC212 &gt; -1, INT(AC212) = AC212), FALSE)), FALSE)</f>
        <v>1</v>
      </c>
      <c r="Y212" s="30">
        <f>IFERROR(FIND("-", 'Upload Data'!$B199, 1), 1000)</f>
        <v>1000</v>
      </c>
      <c r="Z212" s="30">
        <f>IFERROR(FIND("-", 'Upload Data'!$B199, Y212 + 1), 1000)</f>
        <v>1000</v>
      </c>
      <c r="AA212" s="30" t="str">
        <f>IFERROR(LEFT('Upload Data'!$B199, Y212 - 1), "")</f>
        <v/>
      </c>
      <c r="AB212" s="30" t="str">
        <f>IFERROR(MID('Upload Data'!$B199, Y212 + 1, Z212 - Y212 - 1), "")</f>
        <v/>
      </c>
      <c r="AC212" s="30">
        <f>IFERROR(VALUE(RIGHT('Upload Data'!$B199, 6)), -1)</f>
        <v>-1</v>
      </c>
    </row>
    <row r="213" spans="1:29">
      <c r="A213" s="29">
        <f t="shared" si="28"/>
        <v>200</v>
      </c>
      <c r="B213" s="28" t="b">
        <f>NOT(IFERROR('Upload Data'!A200 = "ERROR", TRUE))</f>
        <v>1</v>
      </c>
      <c r="C213" s="28">
        <f t="shared" si="29"/>
        <v>200</v>
      </c>
      <c r="D213" s="30" t="b">
        <f>IF(B213, ('Upload Data'!A200 &amp; 'Upload Data'!B200 &amp; 'Upload Data'!D200 &amp; 'Upload Data'!E200 &amp; 'Upload Data'!F200) &lt;&gt; "", FALSE)</f>
        <v>0</v>
      </c>
      <c r="E213" s="28" t="str">
        <f t="shared" si="25"/>
        <v/>
      </c>
      <c r="F213" s="28" t="str">
        <f t="shared" si="26"/>
        <v/>
      </c>
      <c r="G213" s="30" t="b">
        <f t="shared" si="27"/>
        <v>1</v>
      </c>
      <c r="H213" s="30" t="b">
        <f>IFERROR(AND(OR(NOT(D213), 'Upload Data'!$A200 &lt;&gt; "", 'Upload Data'!$B200 &lt;&gt; ""), I213, J213, S213 &lt;= 1), FALSE)</f>
        <v>1</v>
      </c>
      <c r="I213" s="30" t="b">
        <f t="shared" si="30"/>
        <v>1</v>
      </c>
      <c r="J213" s="30" t="b">
        <f t="shared" si="31"/>
        <v>1</v>
      </c>
      <c r="K213" s="31" t="s">
        <v>81</v>
      </c>
      <c r="L213" s="31" t="s">
        <v>81</v>
      </c>
      <c r="M213" s="30" t="b">
        <f>IFERROR(OR(NOT(D213), 'Upload Data'!E200 &lt;&gt; ""), FALSE)</f>
        <v>1</v>
      </c>
      <c r="N213" s="30" t="b">
        <f>IFERROR(OR(AND(NOT(D213), 'Upload Data'!F200 = ""), IFERROR(MATCH('Upload Data'!F200, listTradingRelationship, 0), FALSE)), FALSE)</f>
        <v>1</v>
      </c>
      <c r="O213" s="30"/>
      <c r="P213" s="30"/>
      <c r="Q213" s="30"/>
      <c r="R213" s="30" t="str">
        <f>IFERROR(IF('Upload Data'!$A200 &lt;&gt; "", 'Upload Data'!$A200, 'Upload Data'!$B200) &amp; "-" &amp; 'Upload Data'!$C200, "-")</f>
        <v>-</v>
      </c>
      <c r="S213" s="30">
        <f t="shared" si="32"/>
        <v>0</v>
      </c>
      <c r="T213" s="30"/>
      <c r="U213" s="30" t="b">
        <f>IFERROR(OR('Upload Data'!$A200 = "", IFERROR(AND(LEN('Upload Data'!$A200 ) = 11, LEFT('Upload Data'!$A200, 4) = "FSC-", MID('Upload Data'!$A200, 5, 1) &gt;= "A", MID('Upload Data'!$A200, 5, 1) &lt;= "Z", V213 &gt; 0, INT(V213) = V213), FALSE)), FALSE)</f>
        <v>1</v>
      </c>
      <c r="V213" s="30">
        <f>IFERROR(VALUE(RIGHT('Upload Data'!$A200, 6)), -1)</f>
        <v>-1</v>
      </c>
      <c r="W213" s="30"/>
      <c r="X213" s="30" t="b">
        <f>IFERROR(OR('Upload Data'!$B200 = "", IFERROR(AND(LEN(AA213) &gt;= 2, MATCH(AB213, listCertificateTypes, 0), AC213 &gt; -1, INT(AC213) = AC213), FALSE)), FALSE)</f>
        <v>1</v>
      </c>
      <c r="Y213" s="30">
        <f>IFERROR(FIND("-", 'Upload Data'!$B200, 1), 1000)</f>
        <v>1000</v>
      </c>
      <c r="Z213" s="30">
        <f>IFERROR(FIND("-", 'Upload Data'!$B200, Y213 + 1), 1000)</f>
        <v>1000</v>
      </c>
      <c r="AA213" s="30" t="str">
        <f>IFERROR(LEFT('Upload Data'!$B200, Y213 - 1), "")</f>
        <v/>
      </c>
      <c r="AB213" s="30" t="str">
        <f>IFERROR(MID('Upload Data'!$B200, Y213 + 1, Z213 - Y213 - 1), "")</f>
        <v/>
      </c>
      <c r="AC213" s="30">
        <f>IFERROR(VALUE(RIGHT('Upload Data'!$B200, 6)), -1)</f>
        <v>-1</v>
      </c>
    </row>
    <row r="214" spans="1:29">
      <c r="A214" s="29">
        <f t="shared" si="28"/>
        <v>201</v>
      </c>
      <c r="B214" s="28" t="b">
        <f>NOT(IFERROR('Upload Data'!A201 = "ERROR", TRUE))</f>
        <v>1</v>
      </c>
      <c r="C214" s="28">
        <f t="shared" si="29"/>
        <v>201</v>
      </c>
      <c r="D214" s="30" t="b">
        <f>IF(B214, ('Upload Data'!A201 &amp; 'Upload Data'!B201 &amp; 'Upload Data'!D201 &amp; 'Upload Data'!E201 &amp; 'Upload Data'!F201) &lt;&gt; "", FALSE)</f>
        <v>0</v>
      </c>
      <c r="E214" s="28" t="str">
        <f t="shared" si="25"/>
        <v/>
      </c>
      <c r="F214" s="28" t="str">
        <f t="shared" si="26"/>
        <v/>
      </c>
      <c r="G214" s="30" t="b">
        <f t="shared" si="27"/>
        <v>1</v>
      </c>
      <c r="H214" s="30" t="b">
        <f>IFERROR(AND(OR(NOT(D214), 'Upload Data'!$A201 &lt;&gt; "", 'Upload Data'!$B201 &lt;&gt; ""), I214, J214, S214 &lt;= 1), FALSE)</f>
        <v>1</v>
      </c>
      <c r="I214" s="30" t="b">
        <f t="shared" si="30"/>
        <v>1</v>
      </c>
      <c r="J214" s="30" t="b">
        <f t="shared" si="31"/>
        <v>1</v>
      </c>
      <c r="K214" s="31" t="s">
        <v>81</v>
      </c>
      <c r="L214" s="31" t="s">
        <v>81</v>
      </c>
      <c r="M214" s="30" t="b">
        <f>IFERROR(OR(NOT(D214), 'Upload Data'!E201 &lt;&gt; ""), FALSE)</f>
        <v>1</v>
      </c>
      <c r="N214" s="30" t="b">
        <f>IFERROR(OR(AND(NOT(D214), 'Upload Data'!F201 = ""), IFERROR(MATCH('Upload Data'!F201, listTradingRelationship, 0), FALSE)), FALSE)</f>
        <v>1</v>
      </c>
      <c r="O214" s="30"/>
      <c r="P214" s="30"/>
      <c r="Q214" s="30"/>
      <c r="R214" s="30" t="str">
        <f>IFERROR(IF('Upload Data'!$A201 &lt;&gt; "", 'Upload Data'!$A201, 'Upload Data'!$B201) &amp; "-" &amp; 'Upload Data'!$C201, "-")</f>
        <v>-</v>
      </c>
      <c r="S214" s="30">
        <f t="shared" si="32"/>
        <v>0</v>
      </c>
      <c r="T214" s="30"/>
      <c r="U214" s="30" t="b">
        <f>IFERROR(OR('Upload Data'!$A201 = "", IFERROR(AND(LEN('Upload Data'!$A201 ) = 11, LEFT('Upload Data'!$A201, 4) = "FSC-", MID('Upload Data'!$A201, 5, 1) &gt;= "A", MID('Upload Data'!$A201, 5, 1) &lt;= "Z", V214 &gt; 0, INT(V214) = V214), FALSE)), FALSE)</f>
        <v>1</v>
      </c>
      <c r="V214" s="30">
        <f>IFERROR(VALUE(RIGHT('Upload Data'!$A201, 6)), -1)</f>
        <v>-1</v>
      </c>
      <c r="W214" s="30"/>
      <c r="X214" s="30" t="b">
        <f>IFERROR(OR('Upload Data'!$B201 = "", IFERROR(AND(LEN(AA214) &gt;= 2, MATCH(AB214, listCertificateTypes, 0), AC214 &gt; -1, INT(AC214) = AC214), FALSE)), FALSE)</f>
        <v>1</v>
      </c>
      <c r="Y214" s="30">
        <f>IFERROR(FIND("-", 'Upload Data'!$B201, 1), 1000)</f>
        <v>1000</v>
      </c>
      <c r="Z214" s="30">
        <f>IFERROR(FIND("-", 'Upload Data'!$B201, Y214 + 1), 1000)</f>
        <v>1000</v>
      </c>
      <c r="AA214" s="30" t="str">
        <f>IFERROR(LEFT('Upload Data'!$B201, Y214 - 1), "")</f>
        <v/>
      </c>
      <c r="AB214" s="30" t="str">
        <f>IFERROR(MID('Upload Data'!$B201, Y214 + 1, Z214 - Y214 - 1), "")</f>
        <v/>
      </c>
      <c r="AC214" s="30">
        <f>IFERROR(VALUE(RIGHT('Upload Data'!$B201, 6)), -1)</f>
        <v>-1</v>
      </c>
    </row>
    <row r="215" spans="1:29">
      <c r="A215" s="29">
        <f t="shared" si="28"/>
        <v>202</v>
      </c>
      <c r="B215" s="28" t="b">
        <f>NOT(IFERROR('Upload Data'!A202 = "ERROR", TRUE))</f>
        <v>1</v>
      </c>
      <c r="C215" s="28">
        <f t="shared" si="29"/>
        <v>202</v>
      </c>
      <c r="D215" s="30" t="b">
        <f>IF(B215, ('Upload Data'!A202 &amp; 'Upload Data'!B202 &amp; 'Upload Data'!D202 &amp; 'Upload Data'!E202 &amp; 'Upload Data'!F202) &lt;&gt; "", FALSE)</f>
        <v>0</v>
      </c>
      <c r="E215" s="28" t="str">
        <f t="shared" si="25"/>
        <v/>
      </c>
      <c r="F215" s="28" t="str">
        <f t="shared" si="26"/>
        <v/>
      </c>
      <c r="G215" s="30" t="b">
        <f t="shared" si="27"/>
        <v>1</v>
      </c>
      <c r="H215" s="30" t="b">
        <f>IFERROR(AND(OR(NOT(D215), 'Upload Data'!$A202 &lt;&gt; "", 'Upload Data'!$B202 &lt;&gt; ""), I215, J215, S215 &lt;= 1), FALSE)</f>
        <v>1</v>
      </c>
      <c r="I215" s="30" t="b">
        <f t="shared" si="30"/>
        <v>1</v>
      </c>
      <c r="J215" s="30" t="b">
        <f t="shared" si="31"/>
        <v>1</v>
      </c>
      <c r="K215" s="31" t="s">
        <v>81</v>
      </c>
      <c r="L215" s="31" t="s">
        <v>81</v>
      </c>
      <c r="M215" s="30" t="b">
        <f>IFERROR(OR(NOT(D215), 'Upload Data'!E202 &lt;&gt; ""), FALSE)</f>
        <v>1</v>
      </c>
      <c r="N215" s="30" t="b">
        <f>IFERROR(OR(AND(NOT(D215), 'Upload Data'!F202 = ""), IFERROR(MATCH('Upload Data'!F202, listTradingRelationship, 0), FALSE)), FALSE)</f>
        <v>1</v>
      </c>
      <c r="O215" s="30"/>
      <c r="P215" s="30"/>
      <c r="Q215" s="30"/>
      <c r="R215" s="30" t="str">
        <f>IFERROR(IF('Upload Data'!$A202 &lt;&gt; "", 'Upload Data'!$A202, 'Upload Data'!$B202) &amp; "-" &amp; 'Upload Data'!$C202, "-")</f>
        <v>-</v>
      </c>
      <c r="S215" s="30">
        <f t="shared" si="32"/>
        <v>0</v>
      </c>
      <c r="T215" s="30"/>
      <c r="U215" s="30" t="b">
        <f>IFERROR(OR('Upload Data'!$A202 = "", IFERROR(AND(LEN('Upload Data'!$A202 ) = 11, LEFT('Upload Data'!$A202, 4) = "FSC-", MID('Upload Data'!$A202, 5, 1) &gt;= "A", MID('Upload Data'!$A202, 5, 1) &lt;= "Z", V215 &gt; 0, INT(V215) = V215), FALSE)), FALSE)</f>
        <v>1</v>
      </c>
      <c r="V215" s="30">
        <f>IFERROR(VALUE(RIGHT('Upload Data'!$A202, 6)), -1)</f>
        <v>-1</v>
      </c>
      <c r="W215" s="30"/>
      <c r="X215" s="30" t="b">
        <f>IFERROR(OR('Upload Data'!$B202 = "", IFERROR(AND(LEN(AA215) &gt;= 2, MATCH(AB215, listCertificateTypes, 0), AC215 &gt; -1, INT(AC215) = AC215), FALSE)), FALSE)</f>
        <v>1</v>
      </c>
      <c r="Y215" s="30">
        <f>IFERROR(FIND("-", 'Upload Data'!$B202, 1), 1000)</f>
        <v>1000</v>
      </c>
      <c r="Z215" s="30">
        <f>IFERROR(FIND("-", 'Upload Data'!$B202, Y215 + 1), 1000)</f>
        <v>1000</v>
      </c>
      <c r="AA215" s="30" t="str">
        <f>IFERROR(LEFT('Upload Data'!$B202, Y215 - 1), "")</f>
        <v/>
      </c>
      <c r="AB215" s="30" t="str">
        <f>IFERROR(MID('Upload Data'!$B202, Y215 + 1, Z215 - Y215 - 1), "")</f>
        <v/>
      </c>
      <c r="AC215" s="30">
        <f>IFERROR(VALUE(RIGHT('Upload Data'!$B202, 6)), -1)</f>
        <v>-1</v>
      </c>
    </row>
    <row r="216" spans="1:29">
      <c r="A216" s="29">
        <f t="shared" si="28"/>
        <v>203</v>
      </c>
      <c r="B216" s="28" t="b">
        <f>NOT(IFERROR('Upload Data'!A203 = "ERROR", TRUE))</f>
        <v>1</v>
      </c>
      <c r="C216" s="28">
        <f t="shared" si="29"/>
        <v>203</v>
      </c>
      <c r="D216" s="30" t="b">
        <f>IF(B216, ('Upload Data'!A203 &amp; 'Upload Data'!B203 &amp; 'Upload Data'!D203 &amp; 'Upload Data'!E203 &amp; 'Upload Data'!F203) &lt;&gt; "", FALSE)</f>
        <v>0</v>
      </c>
      <c r="E216" s="28" t="str">
        <f t="shared" si="25"/>
        <v/>
      </c>
      <c r="F216" s="28" t="str">
        <f t="shared" si="26"/>
        <v/>
      </c>
      <c r="G216" s="30" t="b">
        <f t="shared" si="27"/>
        <v>1</v>
      </c>
      <c r="H216" s="30" t="b">
        <f>IFERROR(AND(OR(NOT(D216), 'Upload Data'!$A203 &lt;&gt; "", 'Upload Data'!$B203 &lt;&gt; ""), I216, J216, S216 &lt;= 1), FALSE)</f>
        <v>1</v>
      </c>
      <c r="I216" s="30" t="b">
        <f t="shared" si="30"/>
        <v>1</v>
      </c>
      <c r="J216" s="30" t="b">
        <f t="shared" si="31"/>
        <v>1</v>
      </c>
      <c r="K216" s="31" t="s">
        <v>81</v>
      </c>
      <c r="L216" s="31" t="s">
        <v>81</v>
      </c>
      <c r="M216" s="30" t="b">
        <f>IFERROR(OR(NOT(D216), 'Upload Data'!E203 &lt;&gt; ""), FALSE)</f>
        <v>1</v>
      </c>
      <c r="N216" s="30" t="b">
        <f>IFERROR(OR(AND(NOT(D216), 'Upload Data'!F203 = ""), IFERROR(MATCH('Upload Data'!F203, listTradingRelationship, 0), FALSE)), FALSE)</f>
        <v>1</v>
      </c>
      <c r="O216" s="30"/>
      <c r="P216" s="30"/>
      <c r="Q216" s="30"/>
      <c r="R216" s="30" t="str">
        <f>IFERROR(IF('Upload Data'!$A203 &lt;&gt; "", 'Upload Data'!$A203, 'Upload Data'!$B203) &amp; "-" &amp; 'Upload Data'!$C203, "-")</f>
        <v>-</v>
      </c>
      <c r="S216" s="30">
        <f t="shared" si="32"/>
        <v>0</v>
      </c>
      <c r="T216" s="30"/>
      <c r="U216" s="30" t="b">
        <f>IFERROR(OR('Upload Data'!$A203 = "", IFERROR(AND(LEN('Upload Data'!$A203 ) = 11, LEFT('Upload Data'!$A203, 4) = "FSC-", MID('Upload Data'!$A203, 5, 1) &gt;= "A", MID('Upload Data'!$A203, 5, 1) &lt;= "Z", V216 &gt; 0, INT(V216) = V216), FALSE)), FALSE)</f>
        <v>1</v>
      </c>
      <c r="V216" s="30">
        <f>IFERROR(VALUE(RIGHT('Upload Data'!$A203, 6)), -1)</f>
        <v>-1</v>
      </c>
      <c r="W216" s="30"/>
      <c r="X216" s="30" t="b">
        <f>IFERROR(OR('Upload Data'!$B203 = "", IFERROR(AND(LEN(AA216) &gt;= 2, MATCH(AB216, listCertificateTypes, 0), AC216 &gt; -1, INT(AC216) = AC216), FALSE)), FALSE)</f>
        <v>1</v>
      </c>
      <c r="Y216" s="30">
        <f>IFERROR(FIND("-", 'Upload Data'!$B203, 1), 1000)</f>
        <v>1000</v>
      </c>
      <c r="Z216" s="30">
        <f>IFERROR(FIND("-", 'Upload Data'!$B203, Y216 + 1), 1000)</f>
        <v>1000</v>
      </c>
      <c r="AA216" s="30" t="str">
        <f>IFERROR(LEFT('Upload Data'!$B203, Y216 - 1), "")</f>
        <v/>
      </c>
      <c r="AB216" s="30" t="str">
        <f>IFERROR(MID('Upload Data'!$B203, Y216 + 1, Z216 - Y216 - 1), "")</f>
        <v/>
      </c>
      <c r="AC216" s="30">
        <f>IFERROR(VALUE(RIGHT('Upload Data'!$B203, 6)), -1)</f>
        <v>-1</v>
      </c>
    </row>
    <row r="217" spans="1:29">
      <c r="A217" s="29">
        <f t="shared" si="28"/>
        <v>204</v>
      </c>
      <c r="B217" s="28" t="b">
        <f>NOT(IFERROR('Upload Data'!A204 = "ERROR", TRUE))</f>
        <v>1</v>
      </c>
      <c r="C217" s="28">
        <f t="shared" si="29"/>
        <v>204</v>
      </c>
      <c r="D217" s="30" t="b">
        <f>IF(B217, ('Upload Data'!A204 &amp; 'Upload Data'!B204 &amp; 'Upload Data'!D204 &amp; 'Upload Data'!E204 &amp; 'Upload Data'!F204) &lt;&gt; "", FALSE)</f>
        <v>0</v>
      </c>
      <c r="E217" s="28" t="str">
        <f t="shared" si="25"/>
        <v/>
      </c>
      <c r="F217" s="28" t="str">
        <f t="shared" si="26"/>
        <v/>
      </c>
      <c r="G217" s="30" t="b">
        <f t="shared" si="27"/>
        <v>1</v>
      </c>
      <c r="H217" s="30" t="b">
        <f>IFERROR(AND(OR(NOT(D217), 'Upload Data'!$A204 &lt;&gt; "", 'Upload Data'!$B204 &lt;&gt; ""), I217, J217, S217 &lt;= 1), FALSE)</f>
        <v>1</v>
      </c>
      <c r="I217" s="30" t="b">
        <f t="shared" si="30"/>
        <v>1</v>
      </c>
      <c r="J217" s="30" t="b">
        <f t="shared" si="31"/>
        <v>1</v>
      </c>
      <c r="K217" s="31" t="s">
        <v>81</v>
      </c>
      <c r="L217" s="31" t="s">
        <v>81</v>
      </c>
      <c r="M217" s="30" t="b">
        <f>IFERROR(OR(NOT(D217), 'Upload Data'!E204 &lt;&gt; ""), FALSE)</f>
        <v>1</v>
      </c>
      <c r="N217" s="30" t="b">
        <f>IFERROR(OR(AND(NOT(D217), 'Upload Data'!F204 = ""), IFERROR(MATCH('Upload Data'!F204, listTradingRelationship, 0), FALSE)), FALSE)</f>
        <v>1</v>
      </c>
      <c r="O217" s="30"/>
      <c r="P217" s="30"/>
      <c r="Q217" s="30"/>
      <c r="R217" s="30" t="str">
        <f>IFERROR(IF('Upload Data'!$A204 &lt;&gt; "", 'Upload Data'!$A204, 'Upload Data'!$B204) &amp; "-" &amp; 'Upload Data'!$C204, "-")</f>
        <v>-</v>
      </c>
      <c r="S217" s="30">
        <f t="shared" si="32"/>
        <v>0</v>
      </c>
      <c r="T217" s="30"/>
      <c r="U217" s="30" t="b">
        <f>IFERROR(OR('Upload Data'!$A204 = "", IFERROR(AND(LEN('Upload Data'!$A204 ) = 11, LEFT('Upload Data'!$A204, 4) = "FSC-", MID('Upload Data'!$A204, 5, 1) &gt;= "A", MID('Upload Data'!$A204, 5, 1) &lt;= "Z", V217 &gt; 0, INT(V217) = V217), FALSE)), FALSE)</f>
        <v>1</v>
      </c>
      <c r="V217" s="30">
        <f>IFERROR(VALUE(RIGHT('Upload Data'!$A204, 6)), -1)</f>
        <v>-1</v>
      </c>
      <c r="W217" s="30"/>
      <c r="X217" s="30" t="b">
        <f>IFERROR(OR('Upload Data'!$B204 = "", IFERROR(AND(LEN(AA217) &gt;= 2, MATCH(AB217, listCertificateTypes, 0), AC217 &gt; -1, INT(AC217) = AC217), FALSE)), FALSE)</f>
        <v>1</v>
      </c>
      <c r="Y217" s="30">
        <f>IFERROR(FIND("-", 'Upload Data'!$B204, 1), 1000)</f>
        <v>1000</v>
      </c>
      <c r="Z217" s="30">
        <f>IFERROR(FIND("-", 'Upload Data'!$B204, Y217 + 1), 1000)</f>
        <v>1000</v>
      </c>
      <c r="AA217" s="30" t="str">
        <f>IFERROR(LEFT('Upload Data'!$B204, Y217 - 1), "")</f>
        <v/>
      </c>
      <c r="AB217" s="30" t="str">
        <f>IFERROR(MID('Upload Data'!$B204, Y217 + 1, Z217 - Y217 - 1), "")</f>
        <v/>
      </c>
      <c r="AC217" s="30">
        <f>IFERROR(VALUE(RIGHT('Upload Data'!$B204, 6)), -1)</f>
        <v>-1</v>
      </c>
    </row>
    <row r="218" spans="1:29">
      <c r="A218" s="29">
        <f t="shared" si="28"/>
        <v>205</v>
      </c>
      <c r="B218" s="28" t="b">
        <f>NOT(IFERROR('Upload Data'!A205 = "ERROR", TRUE))</f>
        <v>1</v>
      </c>
      <c r="C218" s="28">
        <f t="shared" si="29"/>
        <v>205</v>
      </c>
      <c r="D218" s="30" t="b">
        <f>IF(B218, ('Upload Data'!A205 &amp; 'Upload Data'!B205 &amp; 'Upload Data'!D205 &amp; 'Upload Data'!E205 &amp; 'Upload Data'!F205) &lt;&gt; "", FALSE)</f>
        <v>0</v>
      </c>
      <c r="E218" s="28" t="str">
        <f t="shared" si="25"/>
        <v/>
      </c>
      <c r="F218" s="28" t="str">
        <f t="shared" si="26"/>
        <v/>
      </c>
      <c r="G218" s="30" t="b">
        <f t="shared" si="27"/>
        <v>1</v>
      </c>
      <c r="H218" s="30" t="b">
        <f>IFERROR(AND(OR(NOT(D218), 'Upload Data'!$A205 &lt;&gt; "", 'Upload Data'!$B205 &lt;&gt; ""), I218, J218, S218 &lt;= 1), FALSE)</f>
        <v>1</v>
      </c>
      <c r="I218" s="30" t="b">
        <f t="shared" si="30"/>
        <v>1</v>
      </c>
      <c r="J218" s="30" t="b">
        <f t="shared" si="31"/>
        <v>1</v>
      </c>
      <c r="K218" s="31" t="s">
        <v>81</v>
      </c>
      <c r="L218" s="31" t="s">
        <v>81</v>
      </c>
      <c r="M218" s="30" t="b">
        <f>IFERROR(OR(NOT(D218), 'Upload Data'!E205 &lt;&gt; ""), FALSE)</f>
        <v>1</v>
      </c>
      <c r="N218" s="30" t="b">
        <f>IFERROR(OR(AND(NOT(D218), 'Upload Data'!F205 = ""), IFERROR(MATCH('Upload Data'!F205, listTradingRelationship, 0), FALSE)), FALSE)</f>
        <v>1</v>
      </c>
      <c r="O218" s="30"/>
      <c r="P218" s="30"/>
      <c r="Q218" s="30"/>
      <c r="R218" s="30" t="str">
        <f>IFERROR(IF('Upload Data'!$A205 &lt;&gt; "", 'Upload Data'!$A205, 'Upload Data'!$B205) &amp; "-" &amp; 'Upload Data'!$C205, "-")</f>
        <v>-</v>
      </c>
      <c r="S218" s="30">
        <f t="shared" si="32"/>
        <v>0</v>
      </c>
      <c r="T218" s="30"/>
      <c r="U218" s="30" t="b">
        <f>IFERROR(OR('Upload Data'!$A205 = "", IFERROR(AND(LEN('Upload Data'!$A205 ) = 11, LEFT('Upload Data'!$A205, 4) = "FSC-", MID('Upload Data'!$A205, 5, 1) &gt;= "A", MID('Upload Data'!$A205, 5, 1) &lt;= "Z", V218 &gt; 0, INT(V218) = V218), FALSE)), FALSE)</f>
        <v>1</v>
      </c>
      <c r="V218" s="30">
        <f>IFERROR(VALUE(RIGHT('Upload Data'!$A205, 6)), -1)</f>
        <v>-1</v>
      </c>
      <c r="W218" s="30"/>
      <c r="X218" s="30" t="b">
        <f>IFERROR(OR('Upload Data'!$B205 = "", IFERROR(AND(LEN(AA218) &gt;= 2, MATCH(AB218, listCertificateTypes, 0), AC218 &gt; -1, INT(AC218) = AC218), FALSE)), FALSE)</f>
        <v>1</v>
      </c>
      <c r="Y218" s="30">
        <f>IFERROR(FIND("-", 'Upload Data'!$B205, 1), 1000)</f>
        <v>1000</v>
      </c>
      <c r="Z218" s="30">
        <f>IFERROR(FIND("-", 'Upload Data'!$B205, Y218 + 1), 1000)</f>
        <v>1000</v>
      </c>
      <c r="AA218" s="30" t="str">
        <f>IFERROR(LEFT('Upload Data'!$B205, Y218 - 1), "")</f>
        <v/>
      </c>
      <c r="AB218" s="30" t="str">
        <f>IFERROR(MID('Upload Data'!$B205, Y218 + 1, Z218 - Y218 - 1), "")</f>
        <v/>
      </c>
      <c r="AC218" s="30">
        <f>IFERROR(VALUE(RIGHT('Upload Data'!$B205, 6)), -1)</f>
        <v>-1</v>
      </c>
    </row>
    <row r="219" spans="1:29">
      <c r="A219" s="29">
        <f t="shared" si="28"/>
        <v>206</v>
      </c>
      <c r="B219" s="28" t="b">
        <f>NOT(IFERROR('Upload Data'!A206 = "ERROR", TRUE))</f>
        <v>1</v>
      </c>
      <c r="C219" s="28">
        <f t="shared" si="29"/>
        <v>206</v>
      </c>
      <c r="D219" s="30" t="b">
        <f>IF(B219, ('Upload Data'!A206 &amp; 'Upload Data'!B206 &amp; 'Upload Data'!D206 &amp; 'Upload Data'!E206 &amp; 'Upload Data'!F206) &lt;&gt; "", FALSE)</f>
        <v>0</v>
      </c>
      <c r="E219" s="28" t="str">
        <f t="shared" si="25"/>
        <v/>
      </c>
      <c r="F219" s="28" t="str">
        <f t="shared" si="26"/>
        <v/>
      </c>
      <c r="G219" s="30" t="b">
        <f t="shared" si="27"/>
        <v>1</v>
      </c>
      <c r="H219" s="30" t="b">
        <f>IFERROR(AND(OR(NOT(D219), 'Upload Data'!$A206 &lt;&gt; "", 'Upload Data'!$B206 &lt;&gt; ""), I219, J219, S219 &lt;= 1), FALSE)</f>
        <v>1</v>
      </c>
      <c r="I219" s="30" t="b">
        <f t="shared" si="30"/>
        <v>1</v>
      </c>
      <c r="J219" s="30" t="b">
        <f t="shared" si="31"/>
        <v>1</v>
      </c>
      <c r="K219" s="31" t="s">
        <v>81</v>
      </c>
      <c r="L219" s="31" t="s">
        <v>81</v>
      </c>
      <c r="M219" s="30" t="b">
        <f>IFERROR(OR(NOT(D219), 'Upload Data'!E206 &lt;&gt; ""), FALSE)</f>
        <v>1</v>
      </c>
      <c r="N219" s="30" t="b">
        <f>IFERROR(OR(AND(NOT(D219), 'Upload Data'!F206 = ""), IFERROR(MATCH('Upload Data'!F206, listTradingRelationship, 0), FALSE)), FALSE)</f>
        <v>1</v>
      </c>
      <c r="O219" s="30"/>
      <c r="P219" s="30"/>
      <c r="Q219" s="30"/>
      <c r="R219" s="30" t="str">
        <f>IFERROR(IF('Upload Data'!$A206 &lt;&gt; "", 'Upload Data'!$A206, 'Upload Data'!$B206) &amp; "-" &amp; 'Upload Data'!$C206, "-")</f>
        <v>-</v>
      </c>
      <c r="S219" s="30">
        <f t="shared" si="32"/>
        <v>0</v>
      </c>
      <c r="T219" s="30"/>
      <c r="U219" s="30" t="b">
        <f>IFERROR(OR('Upload Data'!$A206 = "", IFERROR(AND(LEN('Upload Data'!$A206 ) = 11, LEFT('Upload Data'!$A206, 4) = "FSC-", MID('Upload Data'!$A206, 5, 1) &gt;= "A", MID('Upload Data'!$A206, 5, 1) &lt;= "Z", V219 &gt; 0, INT(V219) = V219), FALSE)), FALSE)</f>
        <v>1</v>
      </c>
      <c r="V219" s="30">
        <f>IFERROR(VALUE(RIGHT('Upload Data'!$A206, 6)), -1)</f>
        <v>-1</v>
      </c>
      <c r="W219" s="30"/>
      <c r="X219" s="30" t="b">
        <f>IFERROR(OR('Upload Data'!$B206 = "", IFERROR(AND(LEN(AA219) &gt;= 2, MATCH(AB219, listCertificateTypes, 0), AC219 &gt; -1, INT(AC219) = AC219), FALSE)), FALSE)</f>
        <v>1</v>
      </c>
      <c r="Y219" s="30">
        <f>IFERROR(FIND("-", 'Upload Data'!$B206, 1), 1000)</f>
        <v>1000</v>
      </c>
      <c r="Z219" s="30">
        <f>IFERROR(FIND("-", 'Upload Data'!$B206, Y219 + 1), 1000)</f>
        <v>1000</v>
      </c>
      <c r="AA219" s="30" t="str">
        <f>IFERROR(LEFT('Upload Data'!$B206, Y219 - 1), "")</f>
        <v/>
      </c>
      <c r="AB219" s="30" t="str">
        <f>IFERROR(MID('Upload Data'!$B206, Y219 + 1, Z219 - Y219 - 1), "")</f>
        <v/>
      </c>
      <c r="AC219" s="30">
        <f>IFERROR(VALUE(RIGHT('Upload Data'!$B206, 6)), -1)</f>
        <v>-1</v>
      </c>
    </row>
    <row r="220" spans="1:29">
      <c r="A220" s="29">
        <f t="shared" si="28"/>
        <v>207</v>
      </c>
      <c r="B220" s="28" t="b">
        <f>NOT(IFERROR('Upload Data'!A207 = "ERROR", TRUE))</f>
        <v>1</v>
      </c>
      <c r="C220" s="28">
        <f t="shared" si="29"/>
        <v>207</v>
      </c>
      <c r="D220" s="30" t="b">
        <f>IF(B220, ('Upload Data'!A207 &amp; 'Upload Data'!B207 &amp; 'Upload Data'!D207 &amp; 'Upload Data'!E207 &amp; 'Upload Data'!F207) &lt;&gt; "", FALSE)</f>
        <v>0</v>
      </c>
      <c r="E220" s="28" t="str">
        <f t="shared" si="25"/>
        <v/>
      </c>
      <c r="F220" s="28" t="str">
        <f t="shared" si="26"/>
        <v/>
      </c>
      <c r="G220" s="30" t="b">
        <f t="shared" si="27"/>
        <v>1</v>
      </c>
      <c r="H220" s="30" t="b">
        <f>IFERROR(AND(OR(NOT(D220), 'Upload Data'!$A207 &lt;&gt; "", 'Upload Data'!$B207 &lt;&gt; ""), I220, J220, S220 &lt;= 1), FALSE)</f>
        <v>1</v>
      </c>
      <c r="I220" s="30" t="b">
        <f t="shared" si="30"/>
        <v>1</v>
      </c>
      <c r="J220" s="30" t="b">
        <f t="shared" si="31"/>
        <v>1</v>
      </c>
      <c r="K220" s="31" t="s">
        <v>81</v>
      </c>
      <c r="L220" s="31" t="s">
        <v>81</v>
      </c>
      <c r="M220" s="30" t="b">
        <f>IFERROR(OR(NOT(D220), 'Upload Data'!E207 &lt;&gt; ""), FALSE)</f>
        <v>1</v>
      </c>
      <c r="N220" s="30" t="b">
        <f>IFERROR(OR(AND(NOT(D220), 'Upload Data'!F207 = ""), IFERROR(MATCH('Upload Data'!F207, listTradingRelationship, 0), FALSE)), FALSE)</f>
        <v>1</v>
      </c>
      <c r="O220" s="30"/>
      <c r="P220" s="30"/>
      <c r="Q220" s="30"/>
      <c r="R220" s="30" t="str">
        <f>IFERROR(IF('Upload Data'!$A207 &lt;&gt; "", 'Upload Data'!$A207, 'Upload Data'!$B207) &amp; "-" &amp; 'Upload Data'!$C207, "-")</f>
        <v>-</v>
      </c>
      <c r="S220" s="30">
        <f t="shared" si="32"/>
        <v>0</v>
      </c>
      <c r="T220" s="30"/>
      <c r="U220" s="30" t="b">
        <f>IFERROR(OR('Upload Data'!$A207 = "", IFERROR(AND(LEN('Upload Data'!$A207 ) = 11, LEFT('Upload Data'!$A207, 4) = "FSC-", MID('Upload Data'!$A207, 5, 1) &gt;= "A", MID('Upload Data'!$A207, 5, 1) &lt;= "Z", V220 &gt; 0, INT(V220) = V220), FALSE)), FALSE)</f>
        <v>1</v>
      </c>
      <c r="V220" s="30">
        <f>IFERROR(VALUE(RIGHT('Upload Data'!$A207, 6)), -1)</f>
        <v>-1</v>
      </c>
      <c r="W220" s="30"/>
      <c r="X220" s="30" t="b">
        <f>IFERROR(OR('Upload Data'!$B207 = "", IFERROR(AND(LEN(AA220) &gt;= 2, MATCH(AB220, listCertificateTypes, 0), AC220 &gt; -1, INT(AC220) = AC220), FALSE)), FALSE)</f>
        <v>1</v>
      </c>
      <c r="Y220" s="30">
        <f>IFERROR(FIND("-", 'Upload Data'!$B207, 1), 1000)</f>
        <v>1000</v>
      </c>
      <c r="Z220" s="30">
        <f>IFERROR(FIND("-", 'Upload Data'!$B207, Y220 + 1), 1000)</f>
        <v>1000</v>
      </c>
      <c r="AA220" s="30" t="str">
        <f>IFERROR(LEFT('Upload Data'!$B207, Y220 - 1), "")</f>
        <v/>
      </c>
      <c r="AB220" s="30" t="str">
        <f>IFERROR(MID('Upload Data'!$B207, Y220 + 1, Z220 - Y220 - 1), "")</f>
        <v/>
      </c>
      <c r="AC220" s="30">
        <f>IFERROR(VALUE(RIGHT('Upload Data'!$B207, 6)), -1)</f>
        <v>-1</v>
      </c>
    </row>
    <row r="221" spans="1:29">
      <c r="A221" s="29">
        <f t="shared" si="28"/>
        <v>208</v>
      </c>
      <c r="B221" s="28" t="b">
        <f>NOT(IFERROR('Upload Data'!A208 = "ERROR", TRUE))</f>
        <v>1</v>
      </c>
      <c r="C221" s="28">
        <f t="shared" si="29"/>
        <v>208</v>
      </c>
      <c r="D221" s="30" t="b">
        <f>IF(B221, ('Upload Data'!A208 &amp; 'Upload Data'!B208 &amp; 'Upload Data'!D208 &amp; 'Upload Data'!E208 &amp; 'Upload Data'!F208) &lt;&gt; "", FALSE)</f>
        <v>0</v>
      </c>
      <c r="E221" s="28" t="str">
        <f t="shared" si="25"/>
        <v/>
      </c>
      <c r="F221" s="28" t="str">
        <f t="shared" si="26"/>
        <v/>
      </c>
      <c r="G221" s="30" t="b">
        <f t="shared" si="27"/>
        <v>1</v>
      </c>
      <c r="H221" s="30" t="b">
        <f>IFERROR(AND(OR(NOT(D221), 'Upload Data'!$A208 &lt;&gt; "", 'Upload Data'!$B208 &lt;&gt; ""), I221, J221, S221 &lt;= 1), FALSE)</f>
        <v>1</v>
      </c>
      <c r="I221" s="30" t="b">
        <f t="shared" si="30"/>
        <v>1</v>
      </c>
      <c r="J221" s="30" t="b">
        <f t="shared" si="31"/>
        <v>1</v>
      </c>
      <c r="K221" s="31" t="s">
        <v>81</v>
      </c>
      <c r="L221" s="31" t="s">
        <v>81</v>
      </c>
      <c r="M221" s="30" t="b">
        <f>IFERROR(OR(NOT(D221), 'Upload Data'!E208 &lt;&gt; ""), FALSE)</f>
        <v>1</v>
      </c>
      <c r="N221" s="30" t="b">
        <f>IFERROR(OR(AND(NOT(D221), 'Upload Data'!F208 = ""), IFERROR(MATCH('Upload Data'!F208, listTradingRelationship, 0), FALSE)), FALSE)</f>
        <v>1</v>
      </c>
      <c r="O221" s="30"/>
      <c r="P221" s="30"/>
      <c r="Q221" s="30"/>
      <c r="R221" s="30" t="str">
        <f>IFERROR(IF('Upload Data'!$A208 &lt;&gt; "", 'Upload Data'!$A208, 'Upload Data'!$B208) &amp; "-" &amp; 'Upload Data'!$C208, "-")</f>
        <v>-</v>
      </c>
      <c r="S221" s="30">
        <f t="shared" si="32"/>
        <v>0</v>
      </c>
      <c r="T221" s="30"/>
      <c r="U221" s="30" t="b">
        <f>IFERROR(OR('Upload Data'!$A208 = "", IFERROR(AND(LEN('Upload Data'!$A208 ) = 11, LEFT('Upload Data'!$A208, 4) = "FSC-", MID('Upload Data'!$A208, 5, 1) &gt;= "A", MID('Upload Data'!$A208, 5, 1) &lt;= "Z", V221 &gt; 0, INT(V221) = V221), FALSE)), FALSE)</f>
        <v>1</v>
      </c>
      <c r="V221" s="30">
        <f>IFERROR(VALUE(RIGHT('Upload Data'!$A208, 6)), -1)</f>
        <v>-1</v>
      </c>
      <c r="W221" s="30"/>
      <c r="X221" s="30" t="b">
        <f>IFERROR(OR('Upload Data'!$B208 = "", IFERROR(AND(LEN(AA221) &gt;= 2, MATCH(AB221, listCertificateTypes, 0), AC221 &gt; -1, INT(AC221) = AC221), FALSE)), FALSE)</f>
        <v>1</v>
      </c>
      <c r="Y221" s="30">
        <f>IFERROR(FIND("-", 'Upload Data'!$B208, 1), 1000)</f>
        <v>1000</v>
      </c>
      <c r="Z221" s="30">
        <f>IFERROR(FIND("-", 'Upload Data'!$B208, Y221 + 1), 1000)</f>
        <v>1000</v>
      </c>
      <c r="AA221" s="30" t="str">
        <f>IFERROR(LEFT('Upload Data'!$B208, Y221 - 1), "")</f>
        <v/>
      </c>
      <c r="AB221" s="30" t="str">
        <f>IFERROR(MID('Upload Data'!$B208, Y221 + 1, Z221 - Y221 - 1), "")</f>
        <v/>
      </c>
      <c r="AC221" s="30">
        <f>IFERROR(VALUE(RIGHT('Upload Data'!$B208, 6)), -1)</f>
        <v>-1</v>
      </c>
    </row>
    <row r="222" spans="1:29">
      <c r="A222" s="29">
        <f t="shared" si="28"/>
        <v>209</v>
      </c>
      <c r="B222" s="28" t="b">
        <f>NOT(IFERROR('Upload Data'!A209 = "ERROR", TRUE))</f>
        <v>1</v>
      </c>
      <c r="C222" s="28">
        <f t="shared" si="29"/>
        <v>209</v>
      </c>
      <c r="D222" s="30" t="b">
        <f>IF(B222, ('Upload Data'!A209 &amp; 'Upload Data'!B209 &amp; 'Upload Data'!D209 &amp; 'Upload Data'!E209 &amp; 'Upload Data'!F209) &lt;&gt; "", FALSE)</f>
        <v>0</v>
      </c>
      <c r="E222" s="28" t="str">
        <f t="shared" si="25"/>
        <v/>
      </c>
      <c r="F222" s="28" t="str">
        <f t="shared" si="26"/>
        <v/>
      </c>
      <c r="G222" s="30" t="b">
        <f t="shared" si="27"/>
        <v>1</v>
      </c>
      <c r="H222" s="30" t="b">
        <f>IFERROR(AND(OR(NOT(D222), 'Upload Data'!$A209 &lt;&gt; "", 'Upload Data'!$B209 &lt;&gt; ""), I222, J222, S222 &lt;= 1), FALSE)</f>
        <v>1</v>
      </c>
      <c r="I222" s="30" t="b">
        <f t="shared" si="30"/>
        <v>1</v>
      </c>
      <c r="J222" s="30" t="b">
        <f t="shared" si="31"/>
        <v>1</v>
      </c>
      <c r="K222" s="31" t="s">
        <v>81</v>
      </c>
      <c r="L222" s="31" t="s">
        <v>81</v>
      </c>
      <c r="M222" s="30" t="b">
        <f>IFERROR(OR(NOT(D222), 'Upload Data'!E209 &lt;&gt; ""), FALSE)</f>
        <v>1</v>
      </c>
      <c r="N222" s="30" t="b">
        <f>IFERROR(OR(AND(NOT(D222), 'Upload Data'!F209 = ""), IFERROR(MATCH('Upload Data'!F209, listTradingRelationship, 0), FALSE)), FALSE)</f>
        <v>1</v>
      </c>
      <c r="O222" s="30"/>
      <c r="P222" s="30"/>
      <c r="Q222" s="30"/>
      <c r="R222" s="30" t="str">
        <f>IFERROR(IF('Upload Data'!$A209 &lt;&gt; "", 'Upload Data'!$A209, 'Upload Data'!$B209) &amp; "-" &amp; 'Upload Data'!$C209, "-")</f>
        <v>-</v>
      </c>
      <c r="S222" s="30">
        <f t="shared" si="32"/>
        <v>0</v>
      </c>
      <c r="T222" s="30"/>
      <c r="U222" s="30" t="b">
        <f>IFERROR(OR('Upload Data'!$A209 = "", IFERROR(AND(LEN('Upload Data'!$A209 ) = 11, LEFT('Upload Data'!$A209, 4) = "FSC-", MID('Upload Data'!$A209, 5, 1) &gt;= "A", MID('Upload Data'!$A209, 5, 1) &lt;= "Z", V222 &gt; 0, INT(V222) = V222), FALSE)), FALSE)</f>
        <v>1</v>
      </c>
      <c r="V222" s="30">
        <f>IFERROR(VALUE(RIGHT('Upload Data'!$A209, 6)), -1)</f>
        <v>-1</v>
      </c>
      <c r="W222" s="30"/>
      <c r="X222" s="30" t="b">
        <f>IFERROR(OR('Upload Data'!$B209 = "", IFERROR(AND(LEN(AA222) &gt;= 2, MATCH(AB222, listCertificateTypes, 0), AC222 &gt; -1, INT(AC222) = AC222), FALSE)), FALSE)</f>
        <v>1</v>
      </c>
      <c r="Y222" s="30">
        <f>IFERROR(FIND("-", 'Upload Data'!$B209, 1), 1000)</f>
        <v>1000</v>
      </c>
      <c r="Z222" s="30">
        <f>IFERROR(FIND("-", 'Upload Data'!$B209, Y222 + 1), 1000)</f>
        <v>1000</v>
      </c>
      <c r="AA222" s="30" t="str">
        <f>IFERROR(LEFT('Upload Data'!$B209, Y222 - 1), "")</f>
        <v/>
      </c>
      <c r="AB222" s="30" t="str">
        <f>IFERROR(MID('Upload Data'!$B209, Y222 + 1, Z222 - Y222 - 1), "")</f>
        <v/>
      </c>
      <c r="AC222" s="30">
        <f>IFERROR(VALUE(RIGHT('Upload Data'!$B209, 6)), -1)</f>
        <v>-1</v>
      </c>
    </row>
    <row r="223" spans="1:29">
      <c r="A223" s="29">
        <f t="shared" si="28"/>
        <v>210</v>
      </c>
      <c r="B223" s="28" t="b">
        <f>NOT(IFERROR('Upload Data'!A210 = "ERROR", TRUE))</f>
        <v>1</v>
      </c>
      <c r="C223" s="28">
        <f t="shared" si="29"/>
        <v>210</v>
      </c>
      <c r="D223" s="30" t="b">
        <f>IF(B223, ('Upload Data'!A210 &amp; 'Upload Data'!B210 &amp; 'Upload Data'!D210 &amp; 'Upload Data'!E210 &amp; 'Upload Data'!F210) &lt;&gt; "", FALSE)</f>
        <v>0</v>
      </c>
      <c r="E223" s="28" t="str">
        <f t="shared" si="25"/>
        <v/>
      </c>
      <c r="F223" s="28" t="str">
        <f t="shared" si="26"/>
        <v/>
      </c>
      <c r="G223" s="30" t="b">
        <f t="shared" si="27"/>
        <v>1</v>
      </c>
      <c r="H223" s="30" t="b">
        <f>IFERROR(AND(OR(NOT(D223), 'Upload Data'!$A210 &lt;&gt; "", 'Upload Data'!$B210 &lt;&gt; ""), I223, J223, S223 &lt;= 1), FALSE)</f>
        <v>1</v>
      </c>
      <c r="I223" s="30" t="b">
        <f t="shared" si="30"/>
        <v>1</v>
      </c>
      <c r="J223" s="30" t="b">
        <f t="shared" si="31"/>
        <v>1</v>
      </c>
      <c r="K223" s="31" t="s">
        <v>81</v>
      </c>
      <c r="L223" s="31" t="s">
        <v>81</v>
      </c>
      <c r="M223" s="30" t="b">
        <f>IFERROR(OR(NOT(D223), 'Upload Data'!E210 &lt;&gt; ""), FALSE)</f>
        <v>1</v>
      </c>
      <c r="N223" s="30" t="b">
        <f>IFERROR(OR(AND(NOT(D223), 'Upload Data'!F210 = ""), IFERROR(MATCH('Upload Data'!F210, listTradingRelationship, 0), FALSE)), FALSE)</f>
        <v>1</v>
      </c>
      <c r="O223" s="30"/>
      <c r="P223" s="30"/>
      <c r="Q223" s="30"/>
      <c r="R223" s="30" t="str">
        <f>IFERROR(IF('Upload Data'!$A210 &lt;&gt; "", 'Upload Data'!$A210, 'Upload Data'!$B210) &amp; "-" &amp; 'Upload Data'!$C210, "-")</f>
        <v>-</v>
      </c>
      <c r="S223" s="30">
        <f t="shared" si="32"/>
        <v>0</v>
      </c>
      <c r="T223" s="30"/>
      <c r="U223" s="30" t="b">
        <f>IFERROR(OR('Upload Data'!$A210 = "", IFERROR(AND(LEN('Upload Data'!$A210 ) = 11, LEFT('Upload Data'!$A210, 4) = "FSC-", MID('Upload Data'!$A210, 5, 1) &gt;= "A", MID('Upload Data'!$A210, 5, 1) &lt;= "Z", V223 &gt; 0, INT(V223) = V223), FALSE)), FALSE)</f>
        <v>1</v>
      </c>
      <c r="V223" s="30">
        <f>IFERROR(VALUE(RIGHT('Upload Data'!$A210, 6)), -1)</f>
        <v>-1</v>
      </c>
      <c r="W223" s="30"/>
      <c r="X223" s="30" t="b">
        <f>IFERROR(OR('Upload Data'!$B210 = "", IFERROR(AND(LEN(AA223) &gt;= 2, MATCH(AB223, listCertificateTypes, 0), AC223 &gt; -1, INT(AC223) = AC223), FALSE)), FALSE)</f>
        <v>1</v>
      </c>
      <c r="Y223" s="30">
        <f>IFERROR(FIND("-", 'Upload Data'!$B210, 1), 1000)</f>
        <v>1000</v>
      </c>
      <c r="Z223" s="30">
        <f>IFERROR(FIND("-", 'Upload Data'!$B210, Y223 + 1), 1000)</f>
        <v>1000</v>
      </c>
      <c r="AA223" s="30" t="str">
        <f>IFERROR(LEFT('Upload Data'!$B210, Y223 - 1), "")</f>
        <v/>
      </c>
      <c r="AB223" s="30" t="str">
        <f>IFERROR(MID('Upload Data'!$B210, Y223 + 1, Z223 - Y223 - 1), "")</f>
        <v/>
      </c>
      <c r="AC223" s="30">
        <f>IFERROR(VALUE(RIGHT('Upload Data'!$B210, 6)), -1)</f>
        <v>-1</v>
      </c>
    </row>
    <row r="224" spans="1:29">
      <c r="A224" s="29">
        <f t="shared" si="28"/>
        <v>211</v>
      </c>
      <c r="B224" s="28" t="b">
        <f>NOT(IFERROR('Upload Data'!A211 = "ERROR", TRUE))</f>
        <v>1</v>
      </c>
      <c r="C224" s="28">
        <f t="shared" si="29"/>
        <v>211</v>
      </c>
      <c r="D224" s="30" t="b">
        <f>IF(B224, ('Upload Data'!A211 &amp; 'Upload Data'!B211 &amp; 'Upload Data'!D211 &amp; 'Upload Data'!E211 &amp; 'Upload Data'!F211) &lt;&gt; "", FALSE)</f>
        <v>0</v>
      </c>
      <c r="E224" s="28" t="str">
        <f t="shared" si="25"/>
        <v/>
      </c>
      <c r="F224" s="28" t="str">
        <f t="shared" si="26"/>
        <v/>
      </c>
      <c r="G224" s="30" t="b">
        <f t="shared" si="27"/>
        <v>1</v>
      </c>
      <c r="H224" s="30" t="b">
        <f>IFERROR(AND(OR(NOT(D224), 'Upload Data'!$A211 &lt;&gt; "", 'Upload Data'!$B211 &lt;&gt; ""), I224, J224, S224 &lt;= 1), FALSE)</f>
        <v>1</v>
      </c>
      <c r="I224" s="30" t="b">
        <f t="shared" si="30"/>
        <v>1</v>
      </c>
      <c r="J224" s="30" t="b">
        <f t="shared" si="31"/>
        <v>1</v>
      </c>
      <c r="K224" s="31" t="s">
        <v>81</v>
      </c>
      <c r="L224" s="31" t="s">
        <v>81</v>
      </c>
      <c r="M224" s="30" t="b">
        <f>IFERROR(OR(NOT(D224), 'Upload Data'!E211 &lt;&gt; ""), FALSE)</f>
        <v>1</v>
      </c>
      <c r="N224" s="30" t="b">
        <f>IFERROR(OR(AND(NOT(D224), 'Upload Data'!F211 = ""), IFERROR(MATCH('Upload Data'!F211, listTradingRelationship, 0), FALSE)), FALSE)</f>
        <v>1</v>
      </c>
      <c r="O224" s="30"/>
      <c r="P224" s="30"/>
      <c r="Q224" s="30"/>
      <c r="R224" s="30" t="str">
        <f>IFERROR(IF('Upload Data'!$A211 &lt;&gt; "", 'Upload Data'!$A211, 'Upload Data'!$B211) &amp; "-" &amp; 'Upload Data'!$C211, "-")</f>
        <v>-</v>
      </c>
      <c r="S224" s="30">
        <f t="shared" si="32"/>
        <v>0</v>
      </c>
      <c r="T224" s="30"/>
      <c r="U224" s="30" t="b">
        <f>IFERROR(OR('Upload Data'!$A211 = "", IFERROR(AND(LEN('Upload Data'!$A211 ) = 11, LEFT('Upload Data'!$A211, 4) = "FSC-", MID('Upload Data'!$A211, 5, 1) &gt;= "A", MID('Upload Data'!$A211, 5, 1) &lt;= "Z", V224 &gt; 0, INT(V224) = V224), FALSE)), FALSE)</f>
        <v>1</v>
      </c>
      <c r="V224" s="30">
        <f>IFERROR(VALUE(RIGHT('Upload Data'!$A211, 6)), -1)</f>
        <v>-1</v>
      </c>
      <c r="W224" s="30"/>
      <c r="X224" s="30" t="b">
        <f>IFERROR(OR('Upload Data'!$B211 = "", IFERROR(AND(LEN(AA224) &gt;= 2, MATCH(AB224, listCertificateTypes, 0), AC224 &gt; -1, INT(AC224) = AC224), FALSE)), FALSE)</f>
        <v>1</v>
      </c>
      <c r="Y224" s="30">
        <f>IFERROR(FIND("-", 'Upload Data'!$B211, 1), 1000)</f>
        <v>1000</v>
      </c>
      <c r="Z224" s="30">
        <f>IFERROR(FIND("-", 'Upload Data'!$B211, Y224 + 1), 1000)</f>
        <v>1000</v>
      </c>
      <c r="AA224" s="30" t="str">
        <f>IFERROR(LEFT('Upload Data'!$B211, Y224 - 1), "")</f>
        <v/>
      </c>
      <c r="AB224" s="30" t="str">
        <f>IFERROR(MID('Upload Data'!$B211, Y224 + 1, Z224 - Y224 - 1), "")</f>
        <v/>
      </c>
      <c r="AC224" s="30">
        <f>IFERROR(VALUE(RIGHT('Upload Data'!$B211, 6)), -1)</f>
        <v>-1</v>
      </c>
    </row>
    <row r="225" spans="1:29">
      <c r="A225" s="29">
        <f t="shared" si="28"/>
        <v>212</v>
      </c>
      <c r="B225" s="28" t="b">
        <f>NOT(IFERROR('Upload Data'!A212 = "ERROR", TRUE))</f>
        <v>1</v>
      </c>
      <c r="C225" s="28">
        <f t="shared" si="29"/>
        <v>212</v>
      </c>
      <c r="D225" s="30" t="b">
        <f>IF(B225, ('Upload Data'!A212 &amp; 'Upload Data'!B212 &amp; 'Upload Data'!D212 &amp; 'Upload Data'!E212 &amp; 'Upload Data'!F212) &lt;&gt; "", FALSE)</f>
        <v>0</v>
      </c>
      <c r="E225" s="28" t="str">
        <f t="shared" si="25"/>
        <v/>
      </c>
      <c r="F225" s="28" t="str">
        <f t="shared" si="26"/>
        <v/>
      </c>
      <c r="G225" s="30" t="b">
        <f t="shared" si="27"/>
        <v>1</v>
      </c>
      <c r="H225" s="30" t="b">
        <f>IFERROR(AND(OR(NOT(D225), 'Upload Data'!$A212 &lt;&gt; "", 'Upload Data'!$B212 &lt;&gt; ""), I225, J225, S225 &lt;= 1), FALSE)</f>
        <v>1</v>
      </c>
      <c r="I225" s="30" t="b">
        <f t="shared" si="30"/>
        <v>1</v>
      </c>
      <c r="J225" s="30" t="b">
        <f t="shared" si="31"/>
        <v>1</v>
      </c>
      <c r="K225" s="31" t="s">
        <v>81</v>
      </c>
      <c r="L225" s="31" t="s">
        <v>81</v>
      </c>
      <c r="M225" s="30" t="b">
        <f>IFERROR(OR(NOT(D225), 'Upload Data'!E212 &lt;&gt; ""), FALSE)</f>
        <v>1</v>
      </c>
      <c r="N225" s="30" t="b">
        <f>IFERROR(OR(AND(NOT(D225), 'Upload Data'!F212 = ""), IFERROR(MATCH('Upload Data'!F212, listTradingRelationship, 0), FALSE)), FALSE)</f>
        <v>1</v>
      </c>
      <c r="O225" s="30"/>
      <c r="P225" s="30"/>
      <c r="Q225" s="30"/>
      <c r="R225" s="30" t="str">
        <f>IFERROR(IF('Upload Data'!$A212 &lt;&gt; "", 'Upload Data'!$A212, 'Upload Data'!$B212) &amp; "-" &amp; 'Upload Data'!$C212, "-")</f>
        <v>-</v>
      </c>
      <c r="S225" s="30">
        <f t="shared" si="32"/>
        <v>0</v>
      </c>
      <c r="T225" s="30"/>
      <c r="U225" s="30" t="b">
        <f>IFERROR(OR('Upload Data'!$A212 = "", IFERROR(AND(LEN('Upload Data'!$A212 ) = 11, LEFT('Upload Data'!$A212, 4) = "FSC-", MID('Upload Data'!$A212, 5, 1) &gt;= "A", MID('Upload Data'!$A212, 5, 1) &lt;= "Z", V225 &gt; 0, INT(V225) = V225), FALSE)), FALSE)</f>
        <v>1</v>
      </c>
      <c r="V225" s="30">
        <f>IFERROR(VALUE(RIGHT('Upload Data'!$A212, 6)), -1)</f>
        <v>-1</v>
      </c>
      <c r="W225" s="30"/>
      <c r="X225" s="30" t="b">
        <f>IFERROR(OR('Upload Data'!$B212 = "", IFERROR(AND(LEN(AA225) &gt;= 2, MATCH(AB225, listCertificateTypes, 0), AC225 &gt; -1, INT(AC225) = AC225), FALSE)), FALSE)</f>
        <v>1</v>
      </c>
      <c r="Y225" s="30">
        <f>IFERROR(FIND("-", 'Upload Data'!$B212, 1), 1000)</f>
        <v>1000</v>
      </c>
      <c r="Z225" s="30">
        <f>IFERROR(FIND("-", 'Upload Data'!$B212, Y225 + 1), 1000)</f>
        <v>1000</v>
      </c>
      <c r="AA225" s="30" t="str">
        <f>IFERROR(LEFT('Upload Data'!$B212, Y225 - 1), "")</f>
        <v/>
      </c>
      <c r="AB225" s="30" t="str">
        <f>IFERROR(MID('Upload Data'!$B212, Y225 + 1, Z225 - Y225 - 1), "")</f>
        <v/>
      </c>
      <c r="AC225" s="30">
        <f>IFERROR(VALUE(RIGHT('Upload Data'!$B212, 6)), -1)</f>
        <v>-1</v>
      </c>
    </row>
    <row r="226" spans="1:29">
      <c r="A226" s="29">
        <f t="shared" si="28"/>
        <v>213</v>
      </c>
      <c r="B226" s="28" t="b">
        <f>NOT(IFERROR('Upload Data'!A213 = "ERROR", TRUE))</f>
        <v>1</v>
      </c>
      <c r="C226" s="28">
        <f t="shared" si="29"/>
        <v>213</v>
      </c>
      <c r="D226" s="30" t="b">
        <f>IF(B226, ('Upload Data'!A213 &amp; 'Upload Data'!B213 &amp; 'Upload Data'!D213 &amp; 'Upload Data'!E213 &amp; 'Upload Data'!F213) &lt;&gt; "", FALSE)</f>
        <v>0</v>
      </c>
      <c r="E226" s="28" t="str">
        <f t="shared" si="25"/>
        <v/>
      </c>
      <c r="F226" s="28" t="str">
        <f t="shared" si="26"/>
        <v/>
      </c>
      <c r="G226" s="30" t="b">
        <f t="shared" si="27"/>
        <v>1</v>
      </c>
      <c r="H226" s="30" t="b">
        <f>IFERROR(AND(OR(NOT(D226), 'Upload Data'!$A213 &lt;&gt; "", 'Upload Data'!$B213 &lt;&gt; ""), I226, J226, S226 &lt;= 1), FALSE)</f>
        <v>1</v>
      </c>
      <c r="I226" s="30" t="b">
        <f t="shared" si="30"/>
        <v>1</v>
      </c>
      <c r="J226" s="30" t="b">
        <f t="shared" si="31"/>
        <v>1</v>
      </c>
      <c r="K226" s="31" t="s">
        <v>81</v>
      </c>
      <c r="L226" s="31" t="s">
        <v>81</v>
      </c>
      <c r="M226" s="30" t="b">
        <f>IFERROR(OR(NOT(D226), 'Upload Data'!E213 &lt;&gt; ""), FALSE)</f>
        <v>1</v>
      </c>
      <c r="N226" s="30" t="b">
        <f>IFERROR(OR(AND(NOT(D226), 'Upload Data'!F213 = ""), IFERROR(MATCH('Upload Data'!F213, listTradingRelationship, 0), FALSE)), FALSE)</f>
        <v>1</v>
      </c>
      <c r="O226" s="30"/>
      <c r="P226" s="30"/>
      <c r="Q226" s="30"/>
      <c r="R226" s="30" t="str">
        <f>IFERROR(IF('Upload Data'!$A213 &lt;&gt; "", 'Upload Data'!$A213, 'Upload Data'!$B213) &amp; "-" &amp; 'Upload Data'!$C213, "-")</f>
        <v>-</v>
      </c>
      <c r="S226" s="30">
        <f t="shared" si="32"/>
        <v>0</v>
      </c>
      <c r="T226" s="30"/>
      <c r="U226" s="30" t="b">
        <f>IFERROR(OR('Upload Data'!$A213 = "", IFERROR(AND(LEN('Upload Data'!$A213 ) = 11, LEFT('Upload Data'!$A213, 4) = "FSC-", MID('Upload Data'!$A213, 5, 1) &gt;= "A", MID('Upload Data'!$A213, 5, 1) &lt;= "Z", V226 &gt; 0, INT(V226) = V226), FALSE)), FALSE)</f>
        <v>1</v>
      </c>
      <c r="V226" s="30">
        <f>IFERROR(VALUE(RIGHT('Upload Data'!$A213, 6)), -1)</f>
        <v>-1</v>
      </c>
      <c r="W226" s="30"/>
      <c r="X226" s="30" t="b">
        <f>IFERROR(OR('Upload Data'!$B213 = "", IFERROR(AND(LEN(AA226) &gt;= 2, MATCH(AB226, listCertificateTypes, 0), AC226 &gt; -1, INT(AC226) = AC226), FALSE)), FALSE)</f>
        <v>1</v>
      </c>
      <c r="Y226" s="30">
        <f>IFERROR(FIND("-", 'Upload Data'!$B213, 1), 1000)</f>
        <v>1000</v>
      </c>
      <c r="Z226" s="30">
        <f>IFERROR(FIND("-", 'Upload Data'!$B213, Y226 + 1), 1000)</f>
        <v>1000</v>
      </c>
      <c r="AA226" s="30" t="str">
        <f>IFERROR(LEFT('Upload Data'!$B213, Y226 - 1), "")</f>
        <v/>
      </c>
      <c r="AB226" s="30" t="str">
        <f>IFERROR(MID('Upload Data'!$B213, Y226 + 1, Z226 - Y226 - 1), "")</f>
        <v/>
      </c>
      <c r="AC226" s="30">
        <f>IFERROR(VALUE(RIGHT('Upload Data'!$B213, 6)), -1)</f>
        <v>-1</v>
      </c>
    </row>
    <row r="227" spans="1:29">
      <c r="A227" s="29">
        <f t="shared" si="28"/>
        <v>214</v>
      </c>
      <c r="B227" s="28" t="b">
        <f>NOT(IFERROR('Upload Data'!A214 = "ERROR", TRUE))</f>
        <v>1</v>
      </c>
      <c r="C227" s="28">
        <f t="shared" si="29"/>
        <v>214</v>
      </c>
      <c r="D227" s="30" t="b">
        <f>IF(B227, ('Upload Data'!A214 &amp; 'Upload Data'!B214 &amp; 'Upload Data'!D214 &amp; 'Upload Data'!E214 &amp; 'Upload Data'!F214) &lt;&gt; "", FALSE)</f>
        <v>0</v>
      </c>
      <c r="E227" s="28" t="str">
        <f t="shared" si="25"/>
        <v/>
      </c>
      <c r="F227" s="28" t="str">
        <f t="shared" si="26"/>
        <v/>
      </c>
      <c r="G227" s="30" t="b">
        <f t="shared" si="27"/>
        <v>1</v>
      </c>
      <c r="H227" s="30" t="b">
        <f>IFERROR(AND(OR(NOT(D227), 'Upload Data'!$A214 &lt;&gt; "", 'Upload Data'!$B214 &lt;&gt; ""), I227, J227, S227 &lt;= 1), FALSE)</f>
        <v>1</v>
      </c>
      <c r="I227" s="30" t="b">
        <f t="shared" si="30"/>
        <v>1</v>
      </c>
      <c r="J227" s="30" t="b">
        <f t="shared" si="31"/>
        <v>1</v>
      </c>
      <c r="K227" s="31" t="s">
        <v>81</v>
      </c>
      <c r="L227" s="31" t="s">
        <v>81</v>
      </c>
      <c r="M227" s="30" t="b">
        <f>IFERROR(OR(NOT(D227), 'Upload Data'!E214 &lt;&gt; ""), FALSE)</f>
        <v>1</v>
      </c>
      <c r="N227" s="30" t="b">
        <f>IFERROR(OR(AND(NOT(D227), 'Upload Data'!F214 = ""), IFERROR(MATCH('Upload Data'!F214, listTradingRelationship, 0), FALSE)), FALSE)</f>
        <v>1</v>
      </c>
      <c r="O227" s="30"/>
      <c r="P227" s="30"/>
      <c r="Q227" s="30"/>
      <c r="R227" s="30" t="str">
        <f>IFERROR(IF('Upload Data'!$A214 &lt;&gt; "", 'Upload Data'!$A214, 'Upload Data'!$B214) &amp; "-" &amp; 'Upload Data'!$C214, "-")</f>
        <v>-</v>
      </c>
      <c r="S227" s="30">
        <f t="shared" si="32"/>
        <v>0</v>
      </c>
      <c r="T227" s="30"/>
      <c r="U227" s="30" t="b">
        <f>IFERROR(OR('Upload Data'!$A214 = "", IFERROR(AND(LEN('Upload Data'!$A214 ) = 11, LEFT('Upload Data'!$A214, 4) = "FSC-", MID('Upload Data'!$A214, 5, 1) &gt;= "A", MID('Upload Data'!$A214, 5, 1) &lt;= "Z", V227 &gt; 0, INT(V227) = V227), FALSE)), FALSE)</f>
        <v>1</v>
      </c>
      <c r="V227" s="30">
        <f>IFERROR(VALUE(RIGHT('Upload Data'!$A214, 6)), -1)</f>
        <v>-1</v>
      </c>
      <c r="W227" s="30"/>
      <c r="X227" s="30" t="b">
        <f>IFERROR(OR('Upload Data'!$B214 = "", IFERROR(AND(LEN(AA227) &gt;= 2, MATCH(AB227, listCertificateTypes, 0), AC227 &gt; -1, INT(AC227) = AC227), FALSE)), FALSE)</f>
        <v>1</v>
      </c>
      <c r="Y227" s="30">
        <f>IFERROR(FIND("-", 'Upload Data'!$B214, 1), 1000)</f>
        <v>1000</v>
      </c>
      <c r="Z227" s="30">
        <f>IFERROR(FIND("-", 'Upload Data'!$B214, Y227 + 1), 1000)</f>
        <v>1000</v>
      </c>
      <c r="AA227" s="30" t="str">
        <f>IFERROR(LEFT('Upload Data'!$B214, Y227 - 1), "")</f>
        <v/>
      </c>
      <c r="AB227" s="30" t="str">
        <f>IFERROR(MID('Upload Data'!$B214, Y227 + 1, Z227 - Y227 - 1), "")</f>
        <v/>
      </c>
      <c r="AC227" s="30">
        <f>IFERROR(VALUE(RIGHT('Upload Data'!$B214, 6)), -1)</f>
        <v>-1</v>
      </c>
    </row>
    <row r="228" spans="1:29">
      <c r="A228" s="29">
        <f t="shared" si="28"/>
        <v>215</v>
      </c>
      <c r="B228" s="28" t="b">
        <f>NOT(IFERROR('Upload Data'!A215 = "ERROR", TRUE))</f>
        <v>1</v>
      </c>
      <c r="C228" s="28">
        <f t="shared" si="29"/>
        <v>215</v>
      </c>
      <c r="D228" s="30" t="b">
        <f>IF(B228, ('Upload Data'!A215 &amp; 'Upload Data'!B215 &amp; 'Upload Data'!D215 &amp; 'Upload Data'!E215 &amp; 'Upload Data'!F215) &lt;&gt; "", FALSE)</f>
        <v>0</v>
      </c>
      <c r="E228" s="28" t="str">
        <f t="shared" si="25"/>
        <v/>
      </c>
      <c r="F228" s="28" t="str">
        <f t="shared" si="26"/>
        <v/>
      </c>
      <c r="G228" s="30" t="b">
        <f t="shared" si="27"/>
        <v>1</v>
      </c>
      <c r="H228" s="30" t="b">
        <f>IFERROR(AND(OR(NOT(D228), 'Upload Data'!$A215 &lt;&gt; "", 'Upload Data'!$B215 &lt;&gt; ""), I228, J228, S228 &lt;= 1), FALSE)</f>
        <v>1</v>
      </c>
      <c r="I228" s="30" t="b">
        <f t="shared" si="30"/>
        <v>1</v>
      </c>
      <c r="J228" s="30" t="b">
        <f t="shared" si="31"/>
        <v>1</v>
      </c>
      <c r="K228" s="31" t="s">
        <v>81</v>
      </c>
      <c r="L228" s="31" t="s">
        <v>81</v>
      </c>
      <c r="M228" s="30" t="b">
        <f>IFERROR(OR(NOT(D228), 'Upload Data'!E215 &lt;&gt; ""), FALSE)</f>
        <v>1</v>
      </c>
      <c r="N228" s="30" t="b">
        <f>IFERROR(OR(AND(NOT(D228), 'Upload Data'!F215 = ""), IFERROR(MATCH('Upload Data'!F215, listTradingRelationship, 0), FALSE)), FALSE)</f>
        <v>1</v>
      </c>
      <c r="O228" s="30"/>
      <c r="P228" s="30"/>
      <c r="Q228" s="30"/>
      <c r="R228" s="30" t="str">
        <f>IFERROR(IF('Upload Data'!$A215 &lt;&gt; "", 'Upload Data'!$A215, 'Upload Data'!$B215) &amp; "-" &amp; 'Upload Data'!$C215, "-")</f>
        <v>-</v>
      </c>
      <c r="S228" s="30">
        <f t="shared" si="32"/>
        <v>0</v>
      </c>
      <c r="T228" s="30"/>
      <c r="U228" s="30" t="b">
        <f>IFERROR(OR('Upload Data'!$A215 = "", IFERROR(AND(LEN('Upload Data'!$A215 ) = 11, LEFT('Upload Data'!$A215, 4) = "FSC-", MID('Upload Data'!$A215, 5, 1) &gt;= "A", MID('Upload Data'!$A215, 5, 1) &lt;= "Z", V228 &gt; 0, INT(V228) = V228), FALSE)), FALSE)</f>
        <v>1</v>
      </c>
      <c r="V228" s="30">
        <f>IFERROR(VALUE(RIGHT('Upload Data'!$A215, 6)), -1)</f>
        <v>-1</v>
      </c>
      <c r="W228" s="30"/>
      <c r="X228" s="30" t="b">
        <f>IFERROR(OR('Upload Data'!$B215 = "", IFERROR(AND(LEN(AA228) &gt;= 2, MATCH(AB228, listCertificateTypes, 0), AC228 &gt; -1, INT(AC228) = AC228), FALSE)), FALSE)</f>
        <v>1</v>
      </c>
      <c r="Y228" s="30">
        <f>IFERROR(FIND("-", 'Upload Data'!$B215, 1), 1000)</f>
        <v>1000</v>
      </c>
      <c r="Z228" s="30">
        <f>IFERROR(FIND("-", 'Upload Data'!$B215, Y228 + 1), 1000)</f>
        <v>1000</v>
      </c>
      <c r="AA228" s="30" t="str">
        <f>IFERROR(LEFT('Upload Data'!$B215, Y228 - 1), "")</f>
        <v/>
      </c>
      <c r="AB228" s="30" t="str">
        <f>IFERROR(MID('Upload Data'!$B215, Y228 + 1, Z228 - Y228 - 1), "")</f>
        <v/>
      </c>
      <c r="AC228" s="30">
        <f>IFERROR(VALUE(RIGHT('Upload Data'!$B215, 6)), -1)</f>
        <v>-1</v>
      </c>
    </row>
    <row r="229" spans="1:29">
      <c r="A229" s="29">
        <f t="shared" si="28"/>
        <v>216</v>
      </c>
      <c r="B229" s="28" t="b">
        <f>NOT(IFERROR('Upload Data'!A216 = "ERROR", TRUE))</f>
        <v>1</v>
      </c>
      <c r="C229" s="28">
        <f t="shared" si="29"/>
        <v>216</v>
      </c>
      <c r="D229" s="30" t="b">
        <f>IF(B229, ('Upload Data'!A216 &amp; 'Upload Data'!B216 &amp; 'Upload Data'!D216 &amp; 'Upload Data'!E216 &amp; 'Upload Data'!F216) &lt;&gt; "", FALSE)</f>
        <v>0</v>
      </c>
      <c r="E229" s="28" t="str">
        <f t="shared" si="25"/>
        <v/>
      </c>
      <c r="F229" s="28" t="str">
        <f t="shared" si="26"/>
        <v/>
      </c>
      <c r="G229" s="30" t="b">
        <f t="shared" si="27"/>
        <v>1</v>
      </c>
      <c r="H229" s="30" t="b">
        <f>IFERROR(AND(OR(NOT(D229), 'Upload Data'!$A216 &lt;&gt; "", 'Upload Data'!$B216 &lt;&gt; ""), I229, J229, S229 &lt;= 1), FALSE)</f>
        <v>1</v>
      </c>
      <c r="I229" s="30" t="b">
        <f t="shared" si="30"/>
        <v>1</v>
      </c>
      <c r="J229" s="30" t="b">
        <f t="shared" si="31"/>
        <v>1</v>
      </c>
      <c r="K229" s="31" t="s">
        <v>81</v>
      </c>
      <c r="L229" s="31" t="s">
        <v>81</v>
      </c>
      <c r="M229" s="30" t="b">
        <f>IFERROR(OR(NOT(D229), 'Upload Data'!E216 &lt;&gt; ""), FALSE)</f>
        <v>1</v>
      </c>
      <c r="N229" s="30" t="b">
        <f>IFERROR(OR(AND(NOT(D229), 'Upload Data'!F216 = ""), IFERROR(MATCH('Upload Data'!F216, listTradingRelationship, 0), FALSE)), FALSE)</f>
        <v>1</v>
      </c>
      <c r="O229" s="30"/>
      <c r="P229" s="30"/>
      <c r="Q229" s="30"/>
      <c r="R229" s="30" t="str">
        <f>IFERROR(IF('Upload Data'!$A216 &lt;&gt; "", 'Upload Data'!$A216, 'Upload Data'!$B216) &amp; "-" &amp; 'Upload Data'!$C216, "-")</f>
        <v>-</v>
      </c>
      <c r="S229" s="30">
        <f t="shared" si="32"/>
        <v>0</v>
      </c>
      <c r="T229" s="30"/>
      <c r="U229" s="30" t="b">
        <f>IFERROR(OR('Upload Data'!$A216 = "", IFERROR(AND(LEN('Upload Data'!$A216 ) = 11, LEFT('Upload Data'!$A216, 4) = "FSC-", MID('Upload Data'!$A216, 5, 1) &gt;= "A", MID('Upload Data'!$A216, 5, 1) &lt;= "Z", V229 &gt; 0, INT(V229) = V229), FALSE)), FALSE)</f>
        <v>1</v>
      </c>
      <c r="V229" s="30">
        <f>IFERROR(VALUE(RIGHT('Upload Data'!$A216, 6)), -1)</f>
        <v>-1</v>
      </c>
      <c r="W229" s="30"/>
      <c r="X229" s="30" t="b">
        <f>IFERROR(OR('Upload Data'!$B216 = "", IFERROR(AND(LEN(AA229) &gt;= 2, MATCH(AB229, listCertificateTypes, 0), AC229 &gt; -1, INT(AC229) = AC229), FALSE)), FALSE)</f>
        <v>1</v>
      </c>
      <c r="Y229" s="30">
        <f>IFERROR(FIND("-", 'Upload Data'!$B216, 1), 1000)</f>
        <v>1000</v>
      </c>
      <c r="Z229" s="30">
        <f>IFERROR(FIND("-", 'Upload Data'!$B216, Y229 + 1), 1000)</f>
        <v>1000</v>
      </c>
      <c r="AA229" s="30" t="str">
        <f>IFERROR(LEFT('Upload Data'!$B216, Y229 - 1), "")</f>
        <v/>
      </c>
      <c r="AB229" s="30" t="str">
        <f>IFERROR(MID('Upload Data'!$B216, Y229 + 1, Z229 - Y229 - 1), "")</f>
        <v/>
      </c>
      <c r="AC229" s="30">
        <f>IFERROR(VALUE(RIGHT('Upload Data'!$B216, 6)), -1)</f>
        <v>-1</v>
      </c>
    </row>
    <row r="230" spans="1:29">
      <c r="A230" s="29">
        <f t="shared" si="28"/>
        <v>217</v>
      </c>
      <c r="B230" s="28" t="b">
        <f>NOT(IFERROR('Upload Data'!A217 = "ERROR", TRUE))</f>
        <v>1</v>
      </c>
      <c r="C230" s="28">
        <f t="shared" si="29"/>
        <v>217</v>
      </c>
      <c r="D230" s="30" t="b">
        <f>IF(B230, ('Upload Data'!A217 &amp; 'Upload Data'!B217 &amp; 'Upload Data'!D217 &amp; 'Upload Data'!E217 &amp; 'Upload Data'!F217) &lt;&gt; "", FALSE)</f>
        <v>0</v>
      </c>
      <c r="E230" s="28" t="str">
        <f t="shared" si="25"/>
        <v/>
      </c>
      <c r="F230" s="28" t="str">
        <f t="shared" si="26"/>
        <v/>
      </c>
      <c r="G230" s="30" t="b">
        <f t="shared" si="27"/>
        <v>1</v>
      </c>
      <c r="H230" s="30" t="b">
        <f>IFERROR(AND(OR(NOT(D230), 'Upload Data'!$A217 &lt;&gt; "", 'Upload Data'!$B217 &lt;&gt; ""), I230, J230, S230 &lt;= 1), FALSE)</f>
        <v>1</v>
      </c>
      <c r="I230" s="30" t="b">
        <f t="shared" si="30"/>
        <v>1</v>
      </c>
      <c r="J230" s="30" t="b">
        <f t="shared" si="31"/>
        <v>1</v>
      </c>
      <c r="K230" s="31" t="s">
        <v>81</v>
      </c>
      <c r="L230" s="31" t="s">
        <v>81</v>
      </c>
      <c r="M230" s="30" t="b">
        <f>IFERROR(OR(NOT(D230), 'Upload Data'!E217 &lt;&gt; ""), FALSE)</f>
        <v>1</v>
      </c>
      <c r="N230" s="30" t="b">
        <f>IFERROR(OR(AND(NOT(D230), 'Upload Data'!F217 = ""), IFERROR(MATCH('Upload Data'!F217, listTradingRelationship, 0), FALSE)), FALSE)</f>
        <v>1</v>
      </c>
      <c r="O230" s="30"/>
      <c r="P230" s="30"/>
      <c r="Q230" s="30"/>
      <c r="R230" s="30" t="str">
        <f>IFERROR(IF('Upload Data'!$A217 &lt;&gt; "", 'Upload Data'!$A217, 'Upload Data'!$B217) &amp; "-" &amp; 'Upload Data'!$C217, "-")</f>
        <v>-</v>
      </c>
      <c r="S230" s="30">
        <f t="shared" si="32"/>
        <v>0</v>
      </c>
      <c r="T230" s="30"/>
      <c r="U230" s="30" t="b">
        <f>IFERROR(OR('Upload Data'!$A217 = "", IFERROR(AND(LEN('Upload Data'!$A217 ) = 11, LEFT('Upload Data'!$A217, 4) = "FSC-", MID('Upload Data'!$A217, 5, 1) &gt;= "A", MID('Upload Data'!$A217, 5, 1) &lt;= "Z", V230 &gt; 0, INT(V230) = V230), FALSE)), FALSE)</f>
        <v>1</v>
      </c>
      <c r="V230" s="30">
        <f>IFERROR(VALUE(RIGHT('Upload Data'!$A217, 6)), -1)</f>
        <v>-1</v>
      </c>
      <c r="W230" s="30"/>
      <c r="X230" s="30" t="b">
        <f>IFERROR(OR('Upload Data'!$B217 = "", IFERROR(AND(LEN(AA230) &gt;= 2, MATCH(AB230, listCertificateTypes, 0), AC230 &gt; -1, INT(AC230) = AC230), FALSE)), FALSE)</f>
        <v>1</v>
      </c>
      <c r="Y230" s="30">
        <f>IFERROR(FIND("-", 'Upload Data'!$B217, 1), 1000)</f>
        <v>1000</v>
      </c>
      <c r="Z230" s="30">
        <f>IFERROR(FIND("-", 'Upload Data'!$B217, Y230 + 1), 1000)</f>
        <v>1000</v>
      </c>
      <c r="AA230" s="30" t="str">
        <f>IFERROR(LEFT('Upload Data'!$B217, Y230 - 1), "")</f>
        <v/>
      </c>
      <c r="AB230" s="30" t="str">
        <f>IFERROR(MID('Upload Data'!$B217, Y230 + 1, Z230 - Y230 - 1), "")</f>
        <v/>
      </c>
      <c r="AC230" s="30">
        <f>IFERROR(VALUE(RIGHT('Upload Data'!$B217, 6)), -1)</f>
        <v>-1</v>
      </c>
    </row>
    <row r="231" spans="1:29">
      <c r="A231" s="29">
        <f t="shared" si="28"/>
        <v>218</v>
      </c>
      <c r="B231" s="28" t="b">
        <f>NOT(IFERROR('Upload Data'!A218 = "ERROR", TRUE))</f>
        <v>1</v>
      </c>
      <c r="C231" s="28">
        <f t="shared" si="29"/>
        <v>218</v>
      </c>
      <c r="D231" s="30" t="b">
        <f>IF(B231, ('Upload Data'!A218 &amp; 'Upload Data'!B218 &amp; 'Upload Data'!D218 &amp; 'Upload Data'!E218 &amp; 'Upload Data'!F218) &lt;&gt; "", FALSE)</f>
        <v>0</v>
      </c>
      <c r="E231" s="28" t="str">
        <f t="shared" ref="E231:E294" si="33">IF(AND(D231, G231), A231, "")</f>
        <v/>
      </c>
      <c r="F231" s="28" t="str">
        <f t="shared" ref="F231:F294" si="34">IF(AND(D231, NOT(G231)), A231, "")</f>
        <v/>
      </c>
      <c r="G231" s="30" t="b">
        <f t="shared" si="27"/>
        <v>1</v>
      </c>
      <c r="H231" s="30" t="b">
        <f>IFERROR(AND(OR(NOT(D231), 'Upload Data'!$A218 &lt;&gt; "", 'Upload Data'!$B218 &lt;&gt; ""), I231, J231, S231 &lt;= 1), FALSE)</f>
        <v>1</v>
      </c>
      <c r="I231" s="30" t="b">
        <f t="shared" si="30"/>
        <v>1</v>
      </c>
      <c r="J231" s="30" t="b">
        <f t="shared" si="31"/>
        <v>1</v>
      </c>
      <c r="K231" s="31" t="s">
        <v>81</v>
      </c>
      <c r="L231" s="31" t="s">
        <v>81</v>
      </c>
      <c r="M231" s="30" t="b">
        <f>IFERROR(OR(NOT(D231), 'Upload Data'!E218 &lt;&gt; ""), FALSE)</f>
        <v>1</v>
      </c>
      <c r="N231" s="30" t="b">
        <f>IFERROR(OR(AND(NOT(D231), 'Upload Data'!F218 = ""), IFERROR(MATCH('Upload Data'!F218, listTradingRelationship, 0), FALSE)), FALSE)</f>
        <v>1</v>
      </c>
      <c r="O231" s="30"/>
      <c r="P231" s="30"/>
      <c r="Q231" s="30"/>
      <c r="R231" s="30" t="str">
        <f>IFERROR(IF('Upload Data'!$A218 &lt;&gt; "", 'Upload Data'!$A218, 'Upload Data'!$B218) &amp; "-" &amp; 'Upload Data'!$C218, "-")</f>
        <v>-</v>
      </c>
      <c r="S231" s="30">
        <f t="shared" si="32"/>
        <v>0</v>
      </c>
      <c r="T231" s="30"/>
      <c r="U231" s="30" t="b">
        <f>IFERROR(OR('Upload Data'!$A218 = "", IFERROR(AND(LEN('Upload Data'!$A218 ) = 11, LEFT('Upload Data'!$A218, 4) = "FSC-", MID('Upload Data'!$A218, 5, 1) &gt;= "A", MID('Upload Data'!$A218, 5, 1) &lt;= "Z", V231 &gt; 0, INT(V231) = V231), FALSE)), FALSE)</f>
        <v>1</v>
      </c>
      <c r="V231" s="30">
        <f>IFERROR(VALUE(RIGHT('Upload Data'!$A218, 6)), -1)</f>
        <v>-1</v>
      </c>
      <c r="W231" s="30"/>
      <c r="X231" s="30" t="b">
        <f>IFERROR(OR('Upload Data'!$B218 = "", IFERROR(AND(LEN(AA231) &gt;= 2, MATCH(AB231, listCertificateTypes, 0), AC231 &gt; -1, INT(AC231) = AC231), FALSE)), FALSE)</f>
        <v>1</v>
      </c>
      <c r="Y231" s="30">
        <f>IFERROR(FIND("-", 'Upload Data'!$B218, 1), 1000)</f>
        <v>1000</v>
      </c>
      <c r="Z231" s="30">
        <f>IFERROR(FIND("-", 'Upload Data'!$B218, Y231 + 1), 1000)</f>
        <v>1000</v>
      </c>
      <c r="AA231" s="30" t="str">
        <f>IFERROR(LEFT('Upload Data'!$B218, Y231 - 1), "")</f>
        <v/>
      </c>
      <c r="AB231" s="30" t="str">
        <f>IFERROR(MID('Upload Data'!$B218, Y231 + 1, Z231 - Y231 - 1), "")</f>
        <v/>
      </c>
      <c r="AC231" s="30">
        <f>IFERROR(VALUE(RIGHT('Upload Data'!$B218, 6)), -1)</f>
        <v>-1</v>
      </c>
    </row>
    <row r="232" spans="1:29">
      <c r="A232" s="29">
        <f t="shared" si="28"/>
        <v>219</v>
      </c>
      <c r="B232" s="28" t="b">
        <f>NOT(IFERROR('Upload Data'!A219 = "ERROR", TRUE))</f>
        <v>1</v>
      </c>
      <c r="C232" s="28">
        <f t="shared" si="29"/>
        <v>219</v>
      </c>
      <c r="D232" s="30" t="b">
        <f>IF(B232, ('Upload Data'!A219 &amp; 'Upload Data'!B219 &amp; 'Upload Data'!D219 &amp; 'Upload Data'!E219 &amp; 'Upload Data'!F219) &lt;&gt; "", FALSE)</f>
        <v>0</v>
      </c>
      <c r="E232" s="28" t="str">
        <f t="shared" si="33"/>
        <v/>
      </c>
      <c r="F232" s="28" t="str">
        <f t="shared" si="34"/>
        <v/>
      </c>
      <c r="G232" s="30" t="b">
        <f t="shared" si="27"/>
        <v>1</v>
      </c>
      <c r="H232" s="30" t="b">
        <f>IFERROR(AND(OR(NOT(D232), 'Upload Data'!$A219 &lt;&gt; "", 'Upload Data'!$B219 &lt;&gt; ""), I232, J232, S232 &lt;= 1), FALSE)</f>
        <v>1</v>
      </c>
      <c r="I232" s="30" t="b">
        <f t="shared" si="30"/>
        <v>1</v>
      </c>
      <c r="J232" s="30" t="b">
        <f t="shared" si="31"/>
        <v>1</v>
      </c>
      <c r="K232" s="31" t="s">
        <v>81</v>
      </c>
      <c r="L232" s="31" t="s">
        <v>81</v>
      </c>
      <c r="M232" s="30" t="b">
        <f>IFERROR(OR(NOT(D232), 'Upload Data'!E219 &lt;&gt; ""), FALSE)</f>
        <v>1</v>
      </c>
      <c r="N232" s="30" t="b">
        <f>IFERROR(OR(AND(NOT(D232), 'Upload Data'!F219 = ""), IFERROR(MATCH('Upload Data'!F219, listTradingRelationship, 0), FALSE)), FALSE)</f>
        <v>1</v>
      </c>
      <c r="O232" s="30"/>
      <c r="P232" s="30"/>
      <c r="Q232" s="30"/>
      <c r="R232" s="30" t="str">
        <f>IFERROR(IF('Upload Data'!$A219 &lt;&gt; "", 'Upload Data'!$A219, 'Upload Data'!$B219) &amp; "-" &amp; 'Upload Data'!$C219, "-")</f>
        <v>-</v>
      </c>
      <c r="S232" s="30">
        <f t="shared" si="32"/>
        <v>0</v>
      </c>
      <c r="T232" s="30"/>
      <c r="U232" s="30" t="b">
        <f>IFERROR(OR('Upload Data'!$A219 = "", IFERROR(AND(LEN('Upload Data'!$A219 ) = 11, LEFT('Upload Data'!$A219, 4) = "FSC-", MID('Upload Data'!$A219, 5, 1) &gt;= "A", MID('Upload Data'!$A219, 5, 1) &lt;= "Z", V232 &gt; 0, INT(V232) = V232), FALSE)), FALSE)</f>
        <v>1</v>
      </c>
      <c r="V232" s="30">
        <f>IFERROR(VALUE(RIGHT('Upload Data'!$A219, 6)), -1)</f>
        <v>-1</v>
      </c>
      <c r="W232" s="30"/>
      <c r="X232" s="30" t="b">
        <f>IFERROR(OR('Upload Data'!$B219 = "", IFERROR(AND(LEN(AA232) &gt;= 2, MATCH(AB232, listCertificateTypes, 0), AC232 &gt; -1, INT(AC232) = AC232), FALSE)), FALSE)</f>
        <v>1</v>
      </c>
      <c r="Y232" s="30">
        <f>IFERROR(FIND("-", 'Upload Data'!$B219, 1), 1000)</f>
        <v>1000</v>
      </c>
      <c r="Z232" s="30">
        <f>IFERROR(FIND("-", 'Upload Data'!$B219, Y232 + 1), 1000)</f>
        <v>1000</v>
      </c>
      <c r="AA232" s="30" t="str">
        <f>IFERROR(LEFT('Upload Data'!$B219, Y232 - 1), "")</f>
        <v/>
      </c>
      <c r="AB232" s="30" t="str">
        <f>IFERROR(MID('Upload Data'!$B219, Y232 + 1, Z232 - Y232 - 1), "")</f>
        <v/>
      </c>
      <c r="AC232" s="30">
        <f>IFERROR(VALUE(RIGHT('Upload Data'!$B219, 6)), -1)</f>
        <v>-1</v>
      </c>
    </row>
    <row r="233" spans="1:29">
      <c r="A233" s="29">
        <f t="shared" si="28"/>
        <v>220</v>
      </c>
      <c r="B233" s="28" t="b">
        <f>NOT(IFERROR('Upload Data'!A220 = "ERROR", TRUE))</f>
        <v>1</v>
      </c>
      <c r="C233" s="28">
        <f t="shared" si="29"/>
        <v>220</v>
      </c>
      <c r="D233" s="30" t="b">
        <f>IF(B233, ('Upload Data'!A220 &amp; 'Upload Data'!B220 &amp; 'Upload Data'!D220 &amp; 'Upload Data'!E220 &amp; 'Upload Data'!F220) &lt;&gt; "", FALSE)</f>
        <v>0</v>
      </c>
      <c r="E233" s="28" t="str">
        <f t="shared" si="33"/>
        <v/>
      </c>
      <c r="F233" s="28" t="str">
        <f t="shared" si="34"/>
        <v/>
      </c>
      <c r="G233" s="30" t="b">
        <f t="shared" si="27"/>
        <v>1</v>
      </c>
      <c r="H233" s="30" t="b">
        <f>IFERROR(AND(OR(NOT(D233), 'Upload Data'!$A220 &lt;&gt; "", 'Upload Data'!$B220 &lt;&gt; ""), I233, J233, S233 &lt;= 1), FALSE)</f>
        <v>1</v>
      </c>
      <c r="I233" s="30" t="b">
        <f t="shared" si="30"/>
        <v>1</v>
      </c>
      <c r="J233" s="30" t="b">
        <f t="shared" si="31"/>
        <v>1</v>
      </c>
      <c r="K233" s="31" t="s">
        <v>81</v>
      </c>
      <c r="L233" s="31" t="s">
        <v>81</v>
      </c>
      <c r="M233" s="30" t="b">
        <f>IFERROR(OR(NOT(D233), 'Upload Data'!E220 &lt;&gt; ""), FALSE)</f>
        <v>1</v>
      </c>
      <c r="N233" s="30" t="b">
        <f>IFERROR(OR(AND(NOT(D233), 'Upload Data'!F220 = ""), IFERROR(MATCH('Upload Data'!F220, listTradingRelationship, 0), FALSE)), FALSE)</f>
        <v>1</v>
      </c>
      <c r="O233" s="30"/>
      <c r="P233" s="30"/>
      <c r="Q233" s="30"/>
      <c r="R233" s="30" t="str">
        <f>IFERROR(IF('Upload Data'!$A220 &lt;&gt; "", 'Upload Data'!$A220, 'Upload Data'!$B220) &amp; "-" &amp; 'Upload Data'!$C220, "-")</f>
        <v>-</v>
      </c>
      <c r="S233" s="30">
        <f t="shared" si="32"/>
        <v>0</v>
      </c>
      <c r="T233" s="30"/>
      <c r="U233" s="30" t="b">
        <f>IFERROR(OR('Upload Data'!$A220 = "", IFERROR(AND(LEN('Upload Data'!$A220 ) = 11, LEFT('Upload Data'!$A220, 4) = "FSC-", MID('Upload Data'!$A220, 5, 1) &gt;= "A", MID('Upload Data'!$A220, 5, 1) &lt;= "Z", V233 &gt; 0, INT(V233) = V233), FALSE)), FALSE)</f>
        <v>1</v>
      </c>
      <c r="V233" s="30">
        <f>IFERROR(VALUE(RIGHT('Upload Data'!$A220, 6)), -1)</f>
        <v>-1</v>
      </c>
      <c r="W233" s="30"/>
      <c r="X233" s="30" t="b">
        <f>IFERROR(OR('Upload Data'!$B220 = "", IFERROR(AND(LEN(AA233) &gt;= 2, MATCH(AB233, listCertificateTypes, 0), AC233 &gt; -1, INT(AC233) = AC233), FALSE)), FALSE)</f>
        <v>1</v>
      </c>
      <c r="Y233" s="30">
        <f>IFERROR(FIND("-", 'Upload Data'!$B220, 1), 1000)</f>
        <v>1000</v>
      </c>
      <c r="Z233" s="30">
        <f>IFERROR(FIND("-", 'Upload Data'!$B220, Y233 + 1), 1000)</f>
        <v>1000</v>
      </c>
      <c r="AA233" s="30" t="str">
        <f>IFERROR(LEFT('Upload Data'!$B220, Y233 - 1), "")</f>
        <v/>
      </c>
      <c r="AB233" s="30" t="str">
        <f>IFERROR(MID('Upload Data'!$B220, Y233 + 1, Z233 - Y233 - 1), "")</f>
        <v/>
      </c>
      <c r="AC233" s="30">
        <f>IFERROR(VALUE(RIGHT('Upload Data'!$B220, 6)), -1)</f>
        <v>-1</v>
      </c>
    </row>
    <row r="234" spans="1:29">
      <c r="A234" s="29">
        <f t="shared" si="28"/>
        <v>221</v>
      </c>
      <c r="B234" s="28" t="b">
        <f>NOT(IFERROR('Upload Data'!A221 = "ERROR", TRUE))</f>
        <v>1</v>
      </c>
      <c r="C234" s="28">
        <f t="shared" si="29"/>
        <v>221</v>
      </c>
      <c r="D234" s="30" t="b">
        <f>IF(B234, ('Upload Data'!A221 &amp; 'Upload Data'!B221 &amp; 'Upload Data'!D221 &amp; 'Upload Data'!E221 &amp; 'Upload Data'!F221) &lt;&gt; "", FALSE)</f>
        <v>0</v>
      </c>
      <c r="E234" s="28" t="str">
        <f t="shared" si="33"/>
        <v/>
      </c>
      <c r="F234" s="28" t="str">
        <f t="shared" si="34"/>
        <v/>
      </c>
      <c r="G234" s="30" t="b">
        <f t="shared" si="27"/>
        <v>1</v>
      </c>
      <c r="H234" s="30" t="b">
        <f>IFERROR(AND(OR(NOT(D234), 'Upload Data'!$A221 &lt;&gt; "", 'Upload Data'!$B221 &lt;&gt; ""), I234, J234, S234 &lt;= 1), FALSE)</f>
        <v>1</v>
      </c>
      <c r="I234" s="30" t="b">
        <f t="shared" si="30"/>
        <v>1</v>
      </c>
      <c r="J234" s="30" t="b">
        <f t="shared" si="31"/>
        <v>1</v>
      </c>
      <c r="K234" s="31" t="s">
        <v>81</v>
      </c>
      <c r="L234" s="31" t="s">
        <v>81</v>
      </c>
      <c r="M234" s="30" t="b">
        <f>IFERROR(OR(NOT(D234), 'Upload Data'!E221 &lt;&gt; ""), FALSE)</f>
        <v>1</v>
      </c>
      <c r="N234" s="30" t="b">
        <f>IFERROR(OR(AND(NOT(D234), 'Upload Data'!F221 = ""), IFERROR(MATCH('Upload Data'!F221, listTradingRelationship, 0), FALSE)), FALSE)</f>
        <v>1</v>
      </c>
      <c r="O234" s="30"/>
      <c r="P234" s="30"/>
      <c r="Q234" s="30"/>
      <c r="R234" s="30" t="str">
        <f>IFERROR(IF('Upload Data'!$A221 &lt;&gt; "", 'Upload Data'!$A221, 'Upload Data'!$B221) &amp; "-" &amp; 'Upload Data'!$C221, "-")</f>
        <v>-</v>
      </c>
      <c r="S234" s="30">
        <f t="shared" si="32"/>
        <v>0</v>
      </c>
      <c r="T234" s="30"/>
      <c r="U234" s="30" t="b">
        <f>IFERROR(OR('Upload Data'!$A221 = "", IFERROR(AND(LEN('Upload Data'!$A221 ) = 11, LEFT('Upload Data'!$A221, 4) = "FSC-", MID('Upload Data'!$A221, 5, 1) &gt;= "A", MID('Upload Data'!$A221, 5, 1) &lt;= "Z", V234 &gt; 0, INT(V234) = V234), FALSE)), FALSE)</f>
        <v>1</v>
      </c>
      <c r="V234" s="30">
        <f>IFERROR(VALUE(RIGHT('Upload Data'!$A221, 6)), -1)</f>
        <v>-1</v>
      </c>
      <c r="W234" s="30"/>
      <c r="X234" s="30" t="b">
        <f>IFERROR(OR('Upload Data'!$B221 = "", IFERROR(AND(LEN(AA234) &gt;= 2, MATCH(AB234, listCertificateTypes, 0), AC234 &gt; -1, INT(AC234) = AC234), FALSE)), FALSE)</f>
        <v>1</v>
      </c>
      <c r="Y234" s="30">
        <f>IFERROR(FIND("-", 'Upload Data'!$B221, 1), 1000)</f>
        <v>1000</v>
      </c>
      <c r="Z234" s="30">
        <f>IFERROR(FIND("-", 'Upload Data'!$B221, Y234 + 1), 1000)</f>
        <v>1000</v>
      </c>
      <c r="AA234" s="30" t="str">
        <f>IFERROR(LEFT('Upload Data'!$B221, Y234 - 1), "")</f>
        <v/>
      </c>
      <c r="AB234" s="30" t="str">
        <f>IFERROR(MID('Upload Data'!$B221, Y234 + 1, Z234 - Y234 - 1), "")</f>
        <v/>
      </c>
      <c r="AC234" s="30">
        <f>IFERROR(VALUE(RIGHT('Upload Data'!$B221, 6)), -1)</f>
        <v>-1</v>
      </c>
    </row>
    <row r="235" spans="1:29">
      <c r="A235" s="29">
        <f t="shared" si="28"/>
        <v>222</v>
      </c>
      <c r="B235" s="28" t="b">
        <f>NOT(IFERROR('Upload Data'!A222 = "ERROR", TRUE))</f>
        <v>1</v>
      </c>
      <c r="C235" s="28">
        <f t="shared" si="29"/>
        <v>222</v>
      </c>
      <c r="D235" s="30" t="b">
        <f>IF(B235, ('Upload Data'!A222 &amp; 'Upload Data'!B222 &amp; 'Upload Data'!D222 &amp; 'Upload Data'!E222 &amp; 'Upload Data'!F222) &lt;&gt; "", FALSE)</f>
        <v>0</v>
      </c>
      <c r="E235" s="28" t="str">
        <f t="shared" si="33"/>
        <v/>
      </c>
      <c r="F235" s="28" t="str">
        <f t="shared" si="34"/>
        <v/>
      </c>
      <c r="G235" s="30" t="b">
        <f t="shared" si="27"/>
        <v>1</v>
      </c>
      <c r="H235" s="30" t="b">
        <f>IFERROR(AND(OR(NOT(D235), 'Upload Data'!$A222 &lt;&gt; "", 'Upload Data'!$B222 &lt;&gt; ""), I235, J235, S235 &lt;= 1), FALSE)</f>
        <v>1</v>
      </c>
      <c r="I235" s="30" t="b">
        <f t="shared" si="30"/>
        <v>1</v>
      </c>
      <c r="J235" s="30" t="b">
        <f t="shared" si="31"/>
        <v>1</v>
      </c>
      <c r="K235" s="31" t="s">
        <v>81</v>
      </c>
      <c r="L235" s="31" t="s">
        <v>81</v>
      </c>
      <c r="M235" s="30" t="b">
        <f>IFERROR(OR(NOT(D235), 'Upload Data'!E222 &lt;&gt; ""), FALSE)</f>
        <v>1</v>
      </c>
      <c r="N235" s="30" t="b">
        <f>IFERROR(OR(AND(NOT(D235), 'Upload Data'!F222 = ""), IFERROR(MATCH('Upload Data'!F222, listTradingRelationship, 0), FALSE)), FALSE)</f>
        <v>1</v>
      </c>
      <c r="O235" s="30"/>
      <c r="P235" s="30"/>
      <c r="Q235" s="30"/>
      <c r="R235" s="30" t="str">
        <f>IFERROR(IF('Upload Data'!$A222 &lt;&gt; "", 'Upload Data'!$A222, 'Upload Data'!$B222) &amp; "-" &amp; 'Upload Data'!$C222, "-")</f>
        <v>-</v>
      </c>
      <c r="S235" s="30">
        <f t="shared" si="32"/>
        <v>0</v>
      </c>
      <c r="T235" s="30"/>
      <c r="U235" s="30" t="b">
        <f>IFERROR(OR('Upload Data'!$A222 = "", IFERROR(AND(LEN('Upload Data'!$A222 ) = 11, LEFT('Upload Data'!$A222, 4) = "FSC-", MID('Upload Data'!$A222, 5, 1) &gt;= "A", MID('Upload Data'!$A222, 5, 1) &lt;= "Z", V235 &gt; 0, INT(V235) = V235), FALSE)), FALSE)</f>
        <v>1</v>
      </c>
      <c r="V235" s="30">
        <f>IFERROR(VALUE(RIGHT('Upload Data'!$A222, 6)), -1)</f>
        <v>-1</v>
      </c>
      <c r="W235" s="30"/>
      <c r="X235" s="30" t="b">
        <f>IFERROR(OR('Upload Data'!$B222 = "", IFERROR(AND(LEN(AA235) &gt;= 2, MATCH(AB235, listCertificateTypes, 0), AC235 &gt; -1, INT(AC235) = AC235), FALSE)), FALSE)</f>
        <v>1</v>
      </c>
      <c r="Y235" s="30">
        <f>IFERROR(FIND("-", 'Upload Data'!$B222, 1), 1000)</f>
        <v>1000</v>
      </c>
      <c r="Z235" s="30">
        <f>IFERROR(FIND("-", 'Upload Data'!$B222, Y235 + 1), 1000)</f>
        <v>1000</v>
      </c>
      <c r="AA235" s="30" t="str">
        <f>IFERROR(LEFT('Upload Data'!$B222, Y235 - 1), "")</f>
        <v/>
      </c>
      <c r="AB235" s="30" t="str">
        <f>IFERROR(MID('Upload Data'!$B222, Y235 + 1, Z235 - Y235 - 1), "")</f>
        <v/>
      </c>
      <c r="AC235" s="30">
        <f>IFERROR(VALUE(RIGHT('Upload Data'!$B222, 6)), -1)</f>
        <v>-1</v>
      </c>
    </row>
    <row r="236" spans="1:29">
      <c r="A236" s="29">
        <f t="shared" si="28"/>
        <v>223</v>
      </c>
      <c r="B236" s="28" t="b">
        <f>NOT(IFERROR('Upload Data'!A223 = "ERROR", TRUE))</f>
        <v>1</v>
      </c>
      <c r="C236" s="28">
        <f t="shared" si="29"/>
        <v>223</v>
      </c>
      <c r="D236" s="30" t="b">
        <f>IF(B236, ('Upload Data'!A223 &amp; 'Upload Data'!B223 &amp; 'Upload Data'!D223 &amp; 'Upload Data'!E223 &amp; 'Upload Data'!F223) &lt;&gt; "", FALSE)</f>
        <v>0</v>
      </c>
      <c r="E236" s="28" t="str">
        <f t="shared" si="33"/>
        <v/>
      </c>
      <c r="F236" s="28" t="str">
        <f t="shared" si="34"/>
        <v/>
      </c>
      <c r="G236" s="30" t="b">
        <f t="shared" si="27"/>
        <v>1</v>
      </c>
      <c r="H236" s="30" t="b">
        <f>IFERROR(AND(OR(NOT(D236), 'Upload Data'!$A223 &lt;&gt; "", 'Upload Data'!$B223 &lt;&gt; ""), I236, J236, S236 &lt;= 1), FALSE)</f>
        <v>1</v>
      </c>
      <c r="I236" s="30" t="b">
        <f t="shared" si="30"/>
        <v>1</v>
      </c>
      <c r="J236" s="30" t="b">
        <f t="shared" si="31"/>
        <v>1</v>
      </c>
      <c r="K236" s="31" t="s">
        <v>81</v>
      </c>
      <c r="L236" s="31" t="s">
        <v>81</v>
      </c>
      <c r="M236" s="30" t="b">
        <f>IFERROR(OR(NOT(D236), 'Upload Data'!E223 &lt;&gt; ""), FALSE)</f>
        <v>1</v>
      </c>
      <c r="N236" s="30" t="b">
        <f>IFERROR(OR(AND(NOT(D236), 'Upload Data'!F223 = ""), IFERROR(MATCH('Upload Data'!F223, listTradingRelationship, 0), FALSE)), FALSE)</f>
        <v>1</v>
      </c>
      <c r="O236" s="30"/>
      <c r="P236" s="30"/>
      <c r="Q236" s="30"/>
      <c r="R236" s="30" t="str">
        <f>IFERROR(IF('Upload Data'!$A223 &lt;&gt; "", 'Upload Data'!$A223, 'Upload Data'!$B223) &amp; "-" &amp; 'Upload Data'!$C223, "-")</f>
        <v>-</v>
      </c>
      <c r="S236" s="30">
        <f t="shared" si="32"/>
        <v>0</v>
      </c>
      <c r="T236" s="30"/>
      <c r="U236" s="30" t="b">
        <f>IFERROR(OR('Upload Data'!$A223 = "", IFERROR(AND(LEN('Upload Data'!$A223 ) = 11, LEFT('Upload Data'!$A223, 4) = "FSC-", MID('Upload Data'!$A223, 5, 1) &gt;= "A", MID('Upload Data'!$A223, 5, 1) &lt;= "Z", V236 &gt; 0, INT(V236) = V236), FALSE)), FALSE)</f>
        <v>1</v>
      </c>
      <c r="V236" s="30">
        <f>IFERROR(VALUE(RIGHT('Upload Data'!$A223, 6)), -1)</f>
        <v>-1</v>
      </c>
      <c r="W236" s="30"/>
      <c r="X236" s="30" t="b">
        <f>IFERROR(OR('Upload Data'!$B223 = "", IFERROR(AND(LEN(AA236) &gt;= 2, MATCH(AB236, listCertificateTypes, 0), AC236 &gt; -1, INT(AC236) = AC236), FALSE)), FALSE)</f>
        <v>1</v>
      </c>
      <c r="Y236" s="30">
        <f>IFERROR(FIND("-", 'Upload Data'!$B223, 1), 1000)</f>
        <v>1000</v>
      </c>
      <c r="Z236" s="30">
        <f>IFERROR(FIND("-", 'Upload Data'!$B223, Y236 + 1), 1000)</f>
        <v>1000</v>
      </c>
      <c r="AA236" s="30" t="str">
        <f>IFERROR(LEFT('Upload Data'!$B223, Y236 - 1), "")</f>
        <v/>
      </c>
      <c r="AB236" s="30" t="str">
        <f>IFERROR(MID('Upload Data'!$B223, Y236 + 1, Z236 - Y236 - 1), "")</f>
        <v/>
      </c>
      <c r="AC236" s="30">
        <f>IFERROR(VALUE(RIGHT('Upload Data'!$B223, 6)), -1)</f>
        <v>-1</v>
      </c>
    </row>
    <row r="237" spans="1:29">
      <c r="A237" s="29">
        <f t="shared" si="28"/>
        <v>224</v>
      </c>
      <c r="B237" s="28" t="b">
        <f>NOT(IFERROR('Upload Data'!A224 = "ERROR", TRUE))</f>
        <v>1</v>
      </c>
      <c r="C237" s="28">
        <f t="shared" si="29"/>
        <v>224</v>
      </c>
      <c r="D237" s="30" t="b">
        <f>IF(B237, ('Upload Data'!A224 &amp; 'Upload Data'!B224 &amp; 'Upload Data'!D224 &amp; 'Upload Data'!E224 &amp; 'Upload Data'!F224) &lt;&gt; "", FALSE)</f>
        <v>0</v>
      </c>
      <c r="E237" s="28" t="str">
        <f t="shared" si="33"/>
        <v/>
      </c>
      <c r="F237" s="28" t="str">
        <f t="shared" si="34"/>
        <v/>
      </c>
      <c r="G237" s="30" t="b">
        <f t="shared" si="27"/>
        <v>1</v>
      </c>
      <c r="H237" s="30" t="b">
        <f>IFERROR(AND(OR(NOT(D237), 'Upload Data'!$A224 &lt;&gt; "", 'Upload Data'!$B224 &lt;&gt; ""), I237, J237, S237 &lt;= 1), FALSE)</f>
        <v>1</v>
      </c>
      <c r="I237" s="30" t="b">
        <f t="shared" si="30"/>
        <v>1</v>
      </c>
      <c r="J237" s="30" t="b">
        <f t="shared" si="31"/>
        <v>1</v>
      </c>
      <c r="K237" s="31" t="s">
        <v>81</v>
      </c>
      <c r="L237" s="31" t="s">
        <v>81</v>
      </c>
      <c r="M237" s="30" t="b">
        <f>IFERROR(OR(NOT(D237), 'Upload Data'!E224 &lt;&gt; ""), FALSE)</f>
        <v>1</v>
      </c>
      <c r="N237" s="30" t="b">
        <f>IFERROR(OR(AND(NOT(D237), 'Upload Data'!F224 = ""), IFERROR(MATCH('Upload Data'!F224, listTradingRelationship, 0), FALSE)), FALSE)</f>
        <v>1</v>
      </c>
      <c r="O237" s="30"/>
      <c r="P237" s="30"/>
      <c r="Q237" s="30"/>
      <c r="R237" s="30" t="str">
        <f>IFERROR(IF('Upload Data'!$A224 &lt;&gt; "", 'Upload Data'!$A224, 'Upload Data'!$B224) &amp; "-" &amp; 'Upload Data'!$C224, "-")</f>
        <v>-</v>
      </c>
      <c r="S237" s="30">
        <f t="shared" si="32"/>
        <v>0</v>
      </c>
      <c r="T237" s="30"/>
      <c r="U237" s="30" t="b">
        <f>IFERROR(OR('Upload Data'!$A224 = "", IFERROR(AND(LEN('Upload Data'!$A224 ) = 11, LEFT('Upload Data'!$A224, 4) = "FSC-", MID('Upload Data'!$A224, 5, 1) &gt;= "A", MID('Upload Data'!$A224, 5, 1) &lt;= "Z", V237 &gt; 0, INT(V237) = V237), FALSE)), FALSE)</f>
        <v>1</v>
      </c>
      <c r="V237" s="30">
        <f>IFERROR(VALUE(RIGHT('Upload Data'!$A224, 6)), -1)</f>
        <v>-1</v>
      </c>
      <c r="W237" s="30"/>
      <c r="X237" s="30" t="b">
        <f>IFERROR(OR('Upload Data'!$B224 = "", IFERROR(AND(LEN(AA237) &gt;= 2, MATCH(AB237, listCertificateTypes, 0), AC237 &gt; -1, INT(AC237) = AC237), FALSE)), FALSE)</f>
        <v>1</v>
      </c>
      <c r="Y237" s="30">
        <f>IFERROR(FIND("-", 'Upload Data'!$B224, 1), 1000)</f>
        <v>1000</v>
      </c>
      <c r="Z237" s="30">
        <f>IFERROR(FIND("-", 'Upload Data'!$B224, Y237 + 1), 1000)</f>
        <v>1000</v>
      </c>
      <c r="AA237" s="30" t="str">
        <f>IFERROR(LEFT('Upload Data'!$B224, Y237 - 1), "")</f>
        <v/>
      </c>
      <c r="AB237" s="30" t="str">
        <f>IFERROR(MID('Upload Data'!$B224, Y237 + 1, Z237 - Y237 - 1), "")</f>
        <v/>
      </c>
      <c r="AC237" s="30">
        <f>IFERROR(VALUE(RIGHT('Upload Data'!$B224, 6)), -1)</f>
        <v>-1</v>
      </c>
    </row>
    <row r="238" spans="1:29">
      <c r="A238" s="29">
        <f t="shared" si="28"/>
        <v>225</v>
      </c>
      <c r="B238" s="28" t="b">
        <f>NOT(IFERROR('Upload Data'!A225 = "ERROR", TRUE))</f>
        <v>1</v>
      </c>
      <c r="C238" s="28">
        <f t="shared" si="29"/>
        <v>225</v>
      </c>
      <c r="D238" s="30" t="b">
        <f>IF(B238, ('Upload Data'!A225 &amp; 'Upload Data'!B225 &amp; 'Upload Data'!D225 &amp; 'Upload Data'!E225 &amp; 'Upload Data'!F225) &lt;&gt; "", FALSE)</f>
        <v>0</v>
      </c>
      <c r="E238" s="28" t="str">
        <f t="shared" si="33"/>
        <v/>
      </c>
      <c r="F238" s="28" t="str">
        <f t="shared" si="34"/>
        <v/>
      </c>
      <c r="G238" s="30" t="b">
        <f t="shared" si="27"/>
        <v>1</v>
      </c>
      <c r="H238" s="30" t="b">
        <f>IFERROR(AND(OR(NOT(D238), 'Upload Data'!$A225 &lt;&gt; "", 'Upload Data'!$B225 &lt;&gt; ""), I238, J238, S238 &lt;= 1), FALSE)</f>
        <v>1</v>
      </c>
      <c r="I238" s="30" t="b">
        <f t="shared" si="30"/>
        <v>1</v>
      </c>
      <c r="J238" s="30" t="b">
        <f t="shared" si="31"/>
        <v>1</v>
      </c>
      <c r="K238" s="31" t="s">
        <v>81</v>
      </c>
      <c r="L238" s="31" t="s">
        <v>81</v>
      </c>
      <c r="M238" s="30" t="b">
        <f>IFERROR(OR(NOT(D238), 'Upload Data'!E225 &lt;&gt; ""), FALSE)</f>
        <v>1</v>
      </c>
      <c r="N238" s="30" t="b">
        <f>IFERROR(OR(AND(NOT(D238), 'Upload Data'!F225 = ""), IFERROR(MATCH('Upload Data'!F225, listTradingRelationship, 0), FALSE)), FALSE)</f>
        <v>1</v>
      </c>
      <c r="O238" s="30"/>
      <c r="P238" s="30"/>
      <c r="Q238" s="30"/>
      <c r="R238" s="30" t="str">
        <f>IFERROR(IF('Upload Data'!$A225 &lt;&gt; "", 'Upload Data'!$A225, 'Upload Data'!$B225) &amp; "-" &amp; 'Upload Data'!$C225, "-")</f>
        <v>-</v>
      </c>
      <c r="S238" s="30">
        <f t="shared" si="32"/>
        <v>0</v>
      </c>
      <c r="T238" s="30"/>
      <c r="U238" s="30" t="b">
        <f>IFERROR(OR('Upload Data'!$A225 = "", IFERROR(AND(LEN('Upload Data'!$A225 ) = 11, LEFT('Upload Data'!$A225, 4) = "FSC-", MID('Upload Data'!$A225, 5, 1) &gt;= "A", MID('Upload Data'!$A225, 5, 1) &lt;= "Z", V238 &gt; 0, INT(V238) = V238), FALSE)), FALSE)</f>
        <v>1</v>
      </c>
      <c r="V238" s="30">
        <f>IFERROR(VALUE(RIGHT('Upload Data'!$A225, 6)), -1)</f>
        <v>-1</v>
      </c>
      <c r="W238" s="30"/>
      <c r="X238" s="30" t="b">
        <f>IFERROR(OR('Upload Data'!$B225 = "", IFERROR(AND(LEN(AA238) &gt;= 2, MATCH(AB238, listCertificateTypes, 0), AC238 &gt; -1, INT(AC238) = AC238), FALSE)), FALSE)</f>
        <v>1</v>
      </c>
      <c r="Y238" s="30">
        <f>IFERROR(FIND("-", 'Upload Data'!$B225, 1), 1000)</f>
        <v>1000</v>
      </c>
      <c r="Z238" s="30">
        <f>IFERROR(FIND("-", 'Upload Data'!$B225, Y238 + 1), 1000)</f>
        <v>1000</v>
      </c>
      <c r="AA238" s="30" t="str">
        <f>IFERROR(LEFT('Upload Data'!$B225, Y238 - 1), "")</f>
        <v/>
      </c>
      <c r="AB238" s="30" t="str">
        <f>IFERROR(MID('Upload Data'!$B225, Y238 + 1, Z238 - Y238 - 1), "")</f>
        <v/>
      </c>
      <c r="AC238" s="30">
        <f>IFERROR(VALUE(RIGHT('Upload Data'!$B225, 6)), -1)</f>
        <v>-1</v>
      </c>
    </row>
    <row r="239" spans="1:29">
      <c r="A239" s="29">
        <f t="shared" si="28"/>
        <v>226</v>
      </c>
      <c r="B239" s="28" t="b">
        <f>NOT(IFERROR('Upload Data'!A226 = "ERROR", TRUE))</f>
        <v>1</v>
      </c>
      <c r="C239" s="28">
        <f t="shared" si="29"/>
        <v>226</v>
      </c>
      <c r="D239" s="30" t="b">
        <f>IF(B239, ('Upload Data'!A226 &amp; 'Upload Data'!B226 &amp; 'Upload Data'!D226 &amp; 'Upload Data'!E226 &amp; 'Upload Data'!F226) &lt;&gt; "", FALSE)</f>
        <v>0</v>
      </c>
      <c r="E239" s="28" t="str">
        <f t="shared" si="33"/>
        <v/>
      </c>
      <c r="F239" s="28" t="str">
        <f t="shared" si="34"/>
        <v/>
      </c>
      <c r="G239" s="30" t="b">
        <f t="shared" si="27"/>
        <v>1</v>
      </c>
      <c r="H239" s="30" t="b">
        <f>IFERROR(AND(OR(NOT(D239), 'Upload Data'!$A226 &lt;&gt; "", 'Upload Data'!$B226 &lt;&gt; ""), I239, J239, S239 &lt;= 1), FALSE)</f>
        <v>1</v>
      </c>
      <c r="I239" s="30" t="b">
        <f t="shared" si="30"/>
        <v>1</v>
      </c>
      <c r="J239" s="30" t="b">
        <f t="shared" si="31"/>
        <v>1</v>
      </c>
      <c r="K239" s="31" t="s">
        <v>81</v>
      </c>
      <c r="L239" s="31" t="s">
        <v>81</v>
      </c>
      <c r="M239" s="30" t="b">
        <f>IFERROR(OR(NOT(D239), 'Upload Data'!E226 &lt;&gt; ""), FALSE)</f>
        <v>1</v>
      </c>
      <c r="N239" s="30" t="b">
        <f>IFERROR(OR(AND(NOT(D239), 'Upload Data'!F226 = ""), IFERROR(MATCH('Upload Data'!F226, listTradingRelationship, 0), FALSE)), FALSE)</f>
        <v>1</v>
      </c>
      <c r="O239" s="30"/>
      <c r="P239" s="30"/>
      <c r="Q239" s="30"/>
      <c r="R239" s="30" t="str">
        <f>IFERROR(IF('Upload Data'!$A226 &lt;&gt; "", 'Upload Data'!$A226, 'Upload Data'!$B226) &amp; "-" &amp; 'Upload Data'!$C226, "-")</f>
        <v>-</v>
      </c>
      <c r="S239" s="30">
        <f t="shared" si="32"/>
        <v>0</v>
      </c>
      <c r="T239" s="30"/>
      <c r="U239" s="30" t="b">
        <f>IFERROR(OR('Upload Data'!$A226 = "", IFERROR(AND(LEN('Upload Data'!$A226 ) = 11, LEFT('Upload Data'!$A226, 4) = "FSC-", MID('Upload Data'!$A226, 5, 1) &gt;= "A", MID('Upload Data'!$A226, 5, 1) &lt;= "Z", V239 &gt; 0, INT(V239) = V239), FALSE)), FALSE)</f>
        <v>1</v>
      </c>
      <c r="V239" s="30">
        <f>IFERROR(VALUE(RIGHT('Upload Data'!$A226, 6)), -1)</f>
        <v>-1</v>
      </c>
      <c r="W239" s="30"/>
      <c r="X239" s="30" t="b">
        <f>IFERROR(OR('Upload Data'!$B226 = "", IFERROR(AND(LEN(AA239) &gt;= 2, MATCH(AB239, listCertificateTypes, 0), AC239 &gt; -1, INT(AC239) = AC239), FALSE)), FALSE)</f>
        <v>1</v>
      </c>
      <c r="Y239" s="30">
        <f>IFERROR(FIND("-", 'Upload Data'!$B226, 1), 1000)</f>
        <v>1000</v>
      </c>
      <c r="Z239" s="30">
        <f>IFERROR(FIND("-", 'Upload Data'!$B226, Y239 + 1), 1000)</f>
        <v>1000</v>
      </c>
      <c r="AA239" s="30" t="str">
        <f>IFERROR(LEFT('Upload Data'!$B226, Y239 - 1), "")</f>
        <v/>
      </c>
      <c r="AB239" s="30" t="str">
        <f>IFERROR(MID('Upload Data'!$B226, Y239 + 1, Z239 - Y239 - 1), "")</f>
        <v/>
      </c>
      <c r="AC239" s="30">
        <f>IFERROR(VALUE(RIGHT('Upload Data'!$B226, 6)), -1)</f>
        <v>-1</v>
      </c>
    </row>
    <row r="240" spans="1:29">
      <c r="A240" s="29">
        <f t="shared" si="28"/>
        <v>227</v>
      </c>
      <c r="B240" s="28" t="b">
        <f>NOT(IFERROR('Upload Data'!A227 = "ERROR", TRUE))</f>
        <v>1</v>
      </c>
      <c r="C240" s="28">
        <f t="shared" si="29"/>
        <v>227</v>
      </c>
      <c r="D240" s="30" t="b">
        <f>IF(B240, ('Upload Data'!A227 &amp; 'Upload Data'!B227 &amp; 'Upload Data'!D227 &amp; 'Upload Data'!E227 &amp; 'Upload Data'!F227) &lt;&gt; "", FALSE)</f>
        <v>0</v>
      </c>
      <c r="E240" s="28" t="str">
        <f t="shared" si="33"/>
        <v/>
      </c>
      <c r="F240" s="28" t="str">
        <f t="shared" si="34"/>
        <v/>
      </c>
      <c r="G240" s="30" t="b">
        <f t="shared" si="27"/>
        <v>1</v>
      </c>
      <c r="H240" s="30" t="b">
        <f>IFERROR(AND(OR(NOT(D240), 'Upload Data'!$A227 &lt;&gt; "", 'Upload Data'!$B227 &lt;&gt; ""), I240, J240, S240 &lt;= 1), FALSE)</f>
        <v>1</v>
      </c>
      <c r="I240" s="30" t="b">
        <f t="shared" si="30"/>
        <v>1</v>
      </c>
      <c r="J240" s="30" t="b">
        <f t="shared" si="31"/>
        <v>1</v>
      </c>
      <c r="K240" s="31" t="s">
        <v>81</v>
      </c>
      <c r="L240" s="31" t="s">
        <v>81</v>
      </c>
      <c r="M240" s="30" t="b">
        <f>IFERROR(OR(NOT(D240), 'Upload Data'!E227 &lt;&gt; ""), FALSE)</f>
        <v>1</v>
      </c>
      <c r="N240" s="30" t="b">
        <f>IFERROR(OR(AND(NOT(D240), 'Upload Data'!F227 = ""), IFERROR(MATCH('Upload Data'!F227, listTradingRelationship, 0), FALSE)), FALSE)</f>
        <v>1</v>
      </c>
      <c r="O240" s="30"/>
      <c r="P240" s="30"/>
      <c r="Q240" s="30"/>
      <c r="R240" s="30" t="str">
        <f>IFERROR(IF('Upload Data'!$A227 &lt;&gt; "", 'Upload Data'!$A227, 'Upload Data'!$B227) &amp; "-" &amp; 'Upload Data'!$C227, "-")</f>
        <v>-</v>
      </c>
      <c r="S240" s="30">
        <f t="shared" si="32"/>
        <v>0</v>
      </c>
      <c r="T240" s="30"/>
      <c r="U240" s="30" t="b">
        <f>IFERROR(OR('Upload Data'!$A227 = "", IFERROR(AND(LEN('Upload Data'!$A227 ) = 11, LEFT('Upload Data'!$A227, 4) = "FSC-", MID('Upload Data'!$A227, 5, 1) &gt;= "A", MID('Upload Data'!$A227, 5, 1) &lt;= "Z", V240 &gt; 0, INT(V240) = V240), FALSE)), FALSE)</f>
        <v>1</v>
      </c>
      <c r="V240" s="30">
        <f>IFERROR(VALUE(RIGHT('Upload Data'!$A227, 6)), -1)</f>
        <v>-1</v>
      </c>
      <c r="W240" s="30"/>
      <c r="X240" s="30" t="b">
        <f>IFERROR(OR('Upload Data'!$B227 = "", IFERROR(AND(LEN(AA240) &gt;= 2, MATCH(AB240, listCertificateTypes, 0), AC240 &gt; -1, INT(AC240) = AC240), FALSE)), FALSE)</f>
        <v>1</v>
      </c>
      <c r="Y240" s="30">
        <f>IFERROR(FIND("-", 'Upload Data'!$B227, 1), 1000)</f>
        <v>1000</v>
      </c>
      <c r="Z240" s="30">
        <f>IFERROR(FIND("-", 'Upload Data'!$B227, Y240 + 1), 1000)</f>
        <v>1000</v>
      </c>
      <c r="AA240" s="30" t="str">
        <f>IFERROR(LEFT('Upload Data'!$B227, Y240 - 1), "")</f>
        <v/>
      </c>
      <c r="AB240" s="30" t="str">
        <f>IFERROR(MID('Upload Data'!$B227, Y240 + 1, Z240 - Y240 - 1), "")</f>
        <v/>
      </c>
      <c r="AC240" s="30">
        <f>IFERROR(VALUE(RIGHT('Upload Data'!$B227, 6)), -1)</f>
        <v>-1</v>
      </c>
    </row>
    <row r="241" spans="1:29">
      <c r="A241" s="29">
        <f t="shared" si="28"/>
        <v>228</v>
      </c>
      <c r="B241" s="28" t="b">
        <f>NOT(IFERROR('Upload Data'!A228 = "ERROR", TRUE))</f>
        <v>1</v>
      </c>
      <c r="C241" s="28">
        <f t="shared" si="29"/>
        <v>228</v>
      </c>
      <c r="D241" s="30" t="b">
        <f>IF(B241, ('Upload Data'!A228 &amp; 'Upload Data'!B228 &amp; 'Upload Data'!D228 &amp; 'Upload Data'!E228 &amp; 'Upload Data'!F228) &lt;&gt; "", FALSE)</f>
        <v>0</v>
      </c>
      <c r="E241" s="28" t="str">
        <f t="shared" si="33"/>
        <v/>
      </c>
      <c r="F241" s="28" t="str">
        <f t="shared" si="34"/>
        <v/>
      </c>
      <c r="G241" s="30" t="b">
        <f t="shared" si="27"/>
        <v>1</v>
      </c>
      <c r="H241" s="30" t="b">
        <f>IFERROR(AND(OR(NOT(D241), 'Upload Data'!$A228 &lt;&gt; "", 'Upload Data'!$B228 &lt;&gt; ""), I241, J241, S241 &lt;= 1), FALSE)</f>
        <v>1</v>
      </c>
      <c r="I241" s="30" t="b">
        <f t="shared" si="30"/>
        <v>1</v>
      </c>
      <c r="J241" s="30" t="b">
        <f t="shared" si="31"/>
        <v>1</v>
      </c>
      <c r="K241" s="31" t="s">
        <v>81</v>
      </c>
      <c r="L241" s="31" t="s">
        <v>81</v>
      </c>
      <c r="M241" s="30" t="b">
        <f>IFERROR(OR(NOT(D241), 'Upload Data'!E228 &lt;&gt; ""), FALSE)</f>
        <v>1</v>
      </c>
      <c r="N241" s="30" t="b">
        <f>IFERROR(OR(AND(NOT(D241), 'Upload Data'!F228 = ""), IFERROR(MATCH('Upload Data'!F228, listTradingRelationship, 0), FALSE)), FALSE)</f>
        <v>1</v>
      </c>
      <c r="O241" s="30"/>
      <c r="P241" s="30"/>
      <c r="Q241" s="30"/>
      <c r="R241" s="30" t="str">
        <f>IFERROR(IF('Upload Data'!$A228 &lt;&gt; "", 'Upload Data'!$A228, 'Upload Data'!$B228) &amp; "-" &amp; 'Upload Data'!$C228, "-")</f>
        <v>-</v>
      </c>
      <c r="S241" s="30">
        <f t="shared" si="32"/>
        <v>0</v>
      </c>
      <c r="T241" s="30"/>
      <c r="U241" s="30" t="b">
        <f>IFERROR(OR('Upload Data'!$A228 = "", IFERROR(AND(LEN('Upload Data'!$A228 ) = 11, LEFT('Upload Data'!$A228, 4) = "FSC-", MID('Upload Data'!$A228, 5, 1) &gt;= "A", MID('Upload Data'!$A228, 5, 1) &lt;= "Z", V241 &gt; 0, INT(V241) = V241), FALSE)), FALSE)</f>
        <v>1</v>
      </c>
      <c r="V241" s="30">
        <f>IFERROR(VALUE(RIGHT('Upload Data'!$A228, 6)), -1)</f>
        <v>-1</v>
      </c>
      <c r="W241" s="30"/>
      <c r="X241" s="30" t="b">
        <f>IFERROR(OR('Upload Data'!$B228 = "", IFERROR(AND(LEN(AA241) &gt;= 2, MATCH(AB241, listCertificateTypes, 0), AC241 &gt; -1, INT(AC241) = AC241), FALSE)), FALSE)</f>
        <v>1</v>
      </c>
      <c r="Y241" s="30">
        <f>IFERROR(FIND("-", 'Upload Data'!$B228, 1), 1000)</f>
        <v>1000</v>
      </c>
      <c r="Z241" s="30">
        <f>IFERROR(FIND("-", 'Upload Data'!$B228, Y241 + 1), 1000)</f>
        <v>1000</v>
      </c>
      <c r="AA241" s="30" t="str">
        <f>IFERROR(LEFT('Upload Data'!$B228, Y241 - 1), "")</f>
        <v/>
      </c>
      <c r="AB241" s="30" t="str">
        <f>IFERROR(MID('Upload Data'!$B228, Y241 + 1, Z241 - Y241 - 1), "")</f>
        <v/>
      </c>
      <c r="AC241" s="30">
        <f>IFERROR(VALUE(RIGHT('Upload Data'!$B228, 6)), -1)</f>
        <v>-1</v>
      </c>
    </row>
    <row r="242" spans="1:29">
      <c r="A242" s="29">
        <f t="shared" si="28"/>
        <v>229</v>
      </c>
      <c r="B242" s="28" t="b">
        <f>NOT(IFERROR('Upload Data'!A229 = "ERROR", TRUE))</f>
        <v>1</v>
      </c>
      <c r="C242" s="28">
        <f t="shared" si="29"/>
        <v>229</v>
      </c>
      <c r="D242" s="30" t="b">
        <f>IF(B242, ('Upload Data'!A229 &amp; 'Upload Data'!B229 &amp; 'Upload Data'!D229 &amp; 'Upload Data'!E229 &amp; 'Upload Data'!F229) &lt;&gt; "", FALSE)</f>
        <v>0</v>
      </c>
      <c r="E242" s="28" t="str">
        <f t="shared" si="33"/>
        <v/>
      </c>
      <c r="F242" s="28" t="str">
        <f t="shared" si="34"/>
        <v/>
      </c>
      <c r="G242" s="30" t="b">
        <f t="shared" si="27"/>
        <v>1</v>
      </c>
      <c r="H242" s="30" t="b">
        <f>IFERROR(AND(OR(NOT(D242), 'Upload Data'!$A229 &lt;&gt; "", 'Upload Data'!$B229 &lt;&gt; ""), I242, J242, S242 &lt;= 1), FALSE)</f>
        <v>1</v>
      </c>
      <c r="I242" s="30" t="b">
        <f t="shared" si="30"/>
        <v>1</v>
      </c>
      <c r="J242" s="30" t="b">
        <f t="shared" si="31"/>
        <v>1</v>
      </c>
      <c r="K242" s="31" t="s">
        <v>81</v>
      </c>
      <c r="L242" s="31" t="s">
        <v>81</v>
      </c>
      <c r="M242" s="30" t="b">
        <f>IFERROR(OR(NOT(D242), 'Upload Data'!E229 &lt;&gt; ""), FALSE)</f>
        <v>1</v>
      </c>
      <c r="N242" s="30" t="b">
        <f>IFERROR(OR(AND(NOT(D242), 'Upload Data'!F229 = ""), IFERROR(MATCH('Upload Data'!F229, listTradingRelationship, 0), FALSE)), FALSE)</f>
        <v>1</v>
      </c>
      <c r="O242" s="30"/>
      <c r="P242" s="30"/>
      <c r="Q242" s="30"/>
      <c r="R242" s="30" t="str">
        <f>IFERROR(IF('Upload Data'!$A229 &lt;&gt; "", 'Upload Data'!$A229, 'Upload Data'!$B229) &amp; "-" &amp; 'Upload Data'!$C229, "-")</f>
        <v>-</v>
      </c>
      <c r="S242" s="30">
        <f t="shared" si="32"/>
        <v>0</v>
      </c>
      <c r="T242" s="30"/>
      <c r="U242" s="30" t="b">
        <f>IFERROR(OR('Upload Data'!$A229 = "", IFERROR(AND(LEN('Upload Data'!$A229 ) = 11, LEFT('Upload Data'!$A229, 4) = "FSC-", MID('Upload Data'!$A229, 5, 1) &gt;= "A", MID('Upload Data'!$A229, 5, 1) &lt;= "Z", V242 &gt; 0, INT(V242) = V242), FALSE)), FALSE)</f>
        <v>1</v>
      </c>
      <c r="V242" s="30">
        <f>IFERROR(VALUE(RIGHT('Upload Data'!$A229, 6)), -1)</f>
        <v>-1</v>
      </c>
      <c r="W242" s="30"/>
      <c r="X242" s="30" t="b">
        <f>IFERROR(OR('Upload Data'!$B229 = "", IFERROR(AND(LEN(AA242) &gt;= 2, MATCH(AB242, listCertificateTypes, 0), AC242 &gt; -1, INT(AC242) = AC242), FALSE)), FALSE)</f>
        <v>1</v>
      </c>
      <c r="Y242" s="30">
        <f>IFERROR(FIND("-", 'Upload Data'!$B229, 1), 1000)</f>
        <v>1000</v>
      </c>
      <c r="Z242" s="30">
        <f>IFERROR(FIND("-", 'Upload Data'!$B229, Y242 + 1), 1000)</f>
        <v>1000</v>
      </c>
      <c r="AA242" s="30" t="str">
        <f>IFERROR(LEFT('Upload Data'!$B229, Y242 - 1), "")</f>
        <v/>
      </c>
      <c r="AB242" s="30" t="str">
        <f>IFERROR(MID('Upload Data'!$B229, Y242 + 1, Z242 - Y242 - 1), "")</f>
        <v/>
      </c>
      <c r="AC242" s="30">
        <f>IFERROR(VALUE(RIGHT('Upload Data'!$B229, 6)), -1)</f>
        <v>-1</v>
      </c>
    </row>
    <row r="243" spans="1:29">
      <c r="A243" s="29">
        <f t="shared" si="28"/>
        <v>230</v>
      </c>
      <c r="B243" s="28" t="b">
        <f>NOT(IFERROR('Upload Data'!A230 = "ERROR", TRUE))</f>
        <v>1</v>
      </c>
      <c r="C243" s="28">
        <f t="shared" si="29"/>
        <v>230</v>
      </c>
      <c r="D243" s="30" t="b">
        <f>IF(B243, ('Upload Data'!A230 &amp; 'Upload Data'!B230 &amp; 'Upload Data'!D230 &amp; 'Upload Data'!E230 &amp; 'Upload Data'!F230) &lt;&gt; "", FALSE)</f>
        <v>0</v>
      </c>
      <c r="E243" s="28" t="str">
        <f t="shared" si="33"/>
        <v/>
      </c>
      <c r="F243" s="28" t="str">
        <f t="shared" si="34"/>
        <v/>
      </c>
      <c r="G243" s="30" t="b">
        <f t="shared" si="27"/>
        <v>1</v>
      </c>
      <c r="H243" s="30" t="b">
        <f>IFERROR(AND(OR(NOT(D243), 'Upload Data'!$A230 &lt;&gt; "", 'Upload Data'!$B230 &lt;&gt; ""), I243, J243, S243 &lt;= 1), FALSE)</f>
        <v>1</v>
      </c>
      <c r="I243" s="30" t="b">
        <f t="shared" si="30"/>
        <v>1</v>
      </c>
      <c r="J243" s="30" t="b">
        <f t="shared" si="31"/>
        <v>1</v>
      </c>
      <c r="K243" s="31" t="s">
        <v>81</v>
      </c>
      <c r="L243" s="31" t="s">
        <v>81</v>
      </c>
      <c r="M243" s="30" t="b">
        <f>IFERROR(OR(NOT(D243), 'Upload Data'!E230 &lt;&gt; ""), FALSE)</f>
        <v>1</v>
      </c>
      <c r="N243" s="30" t="b">
        <f>IFERROR(OR(AND(NOT(D243), 'Upload Data'!F230 = ""), IFERROR(MATCH('Upload Data'!F230, listTradingRelationship, 0), FALSE)), FALSE)</f>
        <v>1</v>
      </c>
      <c r="O243" s="30"/>
      <c r="P243" s="30"/>
      <c r="Q243" s="30"/>
      <c r="R243" s="30" t="str">
        <f>IFERROR(IF('Upload Data'!$A230 &lt;&gt; "", 'Upload Data'!$A230, 'Upload Data'!$B230) &amp; "-" &amp; 'Upload Data'!$C230, "-")</f>
        <v>-</v>
      </c>
      <c r="S243" s="30">
        <f t="shared" si="32"/>
        <v>0</v>
      </c>
      <c r="T243" s="30"/>
      <c r="U243" s="30" t="b">
        <f>IFERROR(OR('Upload Data'!$A230 = "", IFERROR(AND(LEN('Upload Data'!$A230 ) = 11, LEFT('Upload Data'!$A230, 4) = "FSC-", MID('Upload Data'!$A230, 5, 1) &gt;= "A", MID('Upload Data'!$A230, 5, 1) &lt;= "Z", V243 &gt; 0, INT(V243) = V243), FALSE)), FALSE)</f>
        <v>1</v>
      </c>
      <c r="V243" s="30">
        <f>IFERROR(VALUE(RIGHT('Upload Data'!$A230, 6)), -1)</f>
        <v>-1</v>
      </c>
      <c r="W243" s="30"/>
      <c r="X243" s="30" t="b">
        <f>IFERROR(OR('Upload Data'!$B230 = "", IFERROR(AND(LEN(AA243) &gt;= 2, MATCH(AB243, listCertificateTypes, 0), AC243 &gt; -1, INT(AC243) = AC243), FALSE)), FALSE)</f>
        <v>1</v>
      </c>
      <c r="Y243" s="30">
        <f>IFERROR(FIND("-", 'Upload Data'!$B230, 1), 1000)</f>
        <v>1000</v>
      </c>
      <c r="Z243" s="30">
        <f>IFERROR(FIND("-", 'Upload Data'!$B230, Y243 + 1), 1000)</f>
        <v>1000</v>
      </c>
      <c r="AA243" s="30" t="str">
        <f>IFERROR(LEFT('Upload Data'!$B230, Y243 - 1), "")</f>
        <v/>
      </c>
      <c r="AB243" s="30" t="str">
        <f>IFERROR(MID('Upload Data'!$B230, Y243 + 1, Z243 - Y243 - 1), "")</f>
        <v/>
      </c>
      <c r="AC243" s="30">
        <f>IFERROR(VALUE(RIGHT('Upload Data'!$B230, 6)), -1)</f>
        <v>-1</v>
      </c>
    </row>
    <row r="244" spans="1:29">
      <c r="A244" s="29">
        <f t="shared" si="28"/>
        <v>231</v>
      </c>
      <c r="B244" s="28" t="b">
        <f>NOT(IFERROR('Upload Data'!A231 = "ERROR", TRUE))</f>
        <v>1</v>
      </c>
      <c r="C244" s="28">
        <f t="shared" si="29"/>
        <v>231</v>
      </c>
      <c r="D244" s="30" t="b">
        <f>IF(B244, ('Upload Data'!A231 &amp; 'Upload Data'!B231 &amp; 'Upload Data'!D231 &amp; 'Upload Data'!E231 &amp; 'Upload Data'!F231) &lt;&gt; "", FALSE)</f>
        <v>0</v>
      </c>
      <c r="E244" s="28" t="str">
        <f t="shared" si="33"/>
        <v/>
      </c>
      <c r="F244" s="28" t="str">
        <f t="shared" si="34"/>
        <v/>
      </c>
      <c r="G244" s="30" t="b">
        <f t="shared" si="27"/>
        <v>1</v>
      </c>
      <c r="H244" s="30" t="b">
        <f>IFERROR(AND(OR(NOT(D244), 'Upload Data'!$A231 &lt;&gt; "", 'Upload Data'!$B231 &lt;&gt; ""), I244, J244, S244 &lt;= 1), FALSE)</f>
        <v>1</v>
      </c>
      <c r="I244" s="30" t="b">
        <f t="shared" si="30"/>
        <v>1</v>
      </c>
      <c r="J244" s="30" t="b">
        <f t="shared" si="31"/>
        <v>1</v>
      </c>
      <c r="K244" s="31" t="s">
        <v>81</v>
      </c>
      <c r="L244" s="31" t="s">
        <v>81</v>
      </c>
      <c r="M244" s="30" t="b">
        <f>IFERROR(OR(NOT(D244), 'Upload Data'!E231 &lt;&gt; ""), FALSE)</f>
        <v>1</v>
      </c>
      <c r="N244" s="30" t="b">
        <f>IFERROR(OR(AND(NOT(D244), 'Upload Data'!F231 = ""), IFERROR(MATCH('Upload Data'!F231, listTradingRelationship, 0), FALSE)), FALSE)</f>
        <v>1</v>
      </c>
      <c r="O244" s="30"/>
      <c r="P244" s="30"/>
      <c r="Q244" s="30"/>
      <c r="R244" s="30" t="str">
        <f>IFERROR(IF('Upload Data'!$A231 &lt;&gt; "", 'Upload Data'!$A231, 'Upload Data'!$B231) &amp; "-" &amp; 'Upload Data'!$C231, "-")</f>
        <v>-</v>
      </c>
      <c r="S244" s="30">
        <f t="shared" si="32"/>
        <v>0</v>
      </c>
      <c r="T244" s="30"/>
      <c r="U244" s="30" t="b">
        <f>IFERROR(OR('Upload Data'!$A231 = "", IFERROR(AND(LEN('Upload Data'!$A231 ) = 11, LEFT('Upload Data'!$A231, 4) = "FSC-", MID('Upload Data'!$A231, 5, 1) &gt;= "A", MID('Upload Data'!$A231, 5, 1) &lt;= "Z", V244 &gt; 0, INT(V244) = V244), FALSE)), FALSE)</f>
        <v>1</v>
      </c>
      <c r="V244" s="30">
        <f>IFERROR(VALUE(RIGHT('Upload Data'!$A231, 6)), -1)</f>
        <v>-1</v>
      </c>
      <c r="W244" s="30"/>
      <c r="X244" s="30" t="b">
        <f>IFERROR(OR('Upload Data'!$B231 = "", IFERROR(AND(LEN(AA244) &gt;= 2, MATCH(AB244, listCertificateTypes, 0), AC244 &gt; -1, INT(AC244) = AC244), FALSE)), FALSE)</f>
        <v>1</v>
      </c>
      <c r="Y244" s="30">
        <f>IFERROR(FIND("-", 'Upload Data'!$B231, 1), 1000)</f>
        <v>1000</v>
      </c>
      <c r="Z244" s="30">
        <f>IFERROR(FIND("-", 'Upload Data'!$B231, Y244 + 1), 1000)</f>
        <v>1000</v>
      </c>
      <c r="AA244" s="30" t="str">
        <f>IFERROR(LEFT('Upload Data'!$B231, Y244 - 1), "")</f>
        <v/>
      </c>
      <c r="AB244" s="30" t="str">
        <f>IFERROR(MID('Upload Data'!$B231, Y244 + 1, Z244 - Y244 - 1), "")</f>
        <v/>
      </c>
      <c r="AC244" s="30">
        <f>IFERROR(VALUE(RIGHT('Upload Data'!$B231, 6)), -1)</f>
        <v>-1</v>
      </c>
    </row>
    <row r="245" spans="1:29">
      <c r="A245" s="29">
        <f t="shared" si="28"/>
        <v>232</v>
      </c>
      <c r="B245" s="28" t="b">
        <f>NOT(IFERROR('Upload Data'!A232 = "ERROR", TRUE))</f>
        <v>1</v>
      </c>
      <c r="C245" s="28">
        <f t="shared" si="29"/>
        <v>232</v>
      </c>
      <c r="D245" s="30" t="b">
        <f>IF(B245, ('Upload Data'!A232 &amp; 'Upload Data'!B232 &amp; 'Upload Data'!D232 &amp; 'Upload Data'!E232 &amp; 'Upload Data'!F232) &lt;&gt; "", FALSE)</f>
        <v>0</v>
      </c>
      <c r="E245" s="28" t="str">
        <f t="shared" si="33"/>
        <v/>
      </c>
      <c r="F245" s="28" t="str">
        <f t="shared" si="34"/>
        <v/>
      </c>
      <c r="G245" s="30" t="b">
        <f t="shared" si="27"/>
        <v>1</v>
      </c>
      <c r="H245" s="30" t="b">
        <f>IFERROR(AND(OR(NOT(D245), 'Upload Data'!$A232 &lt;&gt; "", 'Upload Data'!$B232 &lt;&gt; ""), I245, J245, S245 &lt;= 1), FALSE)</f>
        <v>1</v>
      </c>
      <c r="I245" s="30" t="b">
        <f t="shared" si="30"/>
        <v>1</v>
      </c>
      <c r="J245" s="30" t="b">
        <f t="shared" si="31"/>
        <v>1</v>
      </c>
      <c r="K245" s="31" t="s">
        <v>81</v>
      </c>
      <c r="L245" s="31" t="s">
        <v>81</v>
      </c>
      <c r="M245" s="30" t="b">
        <f>IFERROR(OR(NOT(D245), 'Upload Data'!E232 &lt;&gt; ""), FALSE)</f>
        <v>1</v>
      </c>
      <c r="N245" s="30" t="b">
        <f>IFERROR(OR(AND(NOT(D245), 'Upload Data'!F232 = ""), IFERROR(MATCH('Upload Data'!F232, listTradingRelationship, 0), FALSE)), FALSE)</f>
        <v>1</v>
      </c>
      <c r="O245" s="30"/>
      <c r="P245" s="30"/>
      <c r="Q245" s="30"/>
      <c r="R245" s="30" t="str">
        <f>IFERROR(IF('Upload Data'!$A232 &lt;&gt; "", 'Upload Data'!$A232, 'Upload Data'!$B232) &amp; "-" &amp; 'Upload Data'!$C232, "-")</f>
        <v>-</v>
      </c>
      <c r="S245" s="30">
        <f t="shared" si="32"/>
        <v>0</v>
      </c>
      <c r="T245" s="30"/>
      <c r="U245" s="30" t="b">
        <f>IFERROR(OR('Upload Data'!$A232 = "", IFERROR(AND(LEN('Upload Data'!$A232 ) = 11, LEFT('Upload Data'!$A232, 4) = "FSC-", MID('Upload Data'!$A232, 5, 1) &gt;= "A", MID('Upload Data'!$A232, 5, 1) &lt;= "Z", V245 &gt; 0, INT(V245) = V245), FALSE)), FALSE)</f>
        <v>1</v>
      </c>
      <c r="V245" s="30">
        <f>IFERROR(VALUE(RIGHT('Upload Data'!$A232, 6)), -1)</f>
        <v>-1</v>
      </c>
      <c r="W245" s="30"/>
      <c r="X245" s="30" t="b">
        <f>IFERROR(OR('Upload Data'!$B232 = "", IFERROR(AND(LEN(AA245) &gt;= 2, MATCH(AB245, listCertificateTypes, 0), AC245 &gt; -1, INT(AC245) = AC245), FALSE)), FALSE)</f>
        <v>1</v>
      </c>
      <c r="Y245" s="30">
        <f>IFERROR(FIND("-", 'Upload Data'!$B232, 1), 1000)</f>
        <v>1000</v>
      </c>
      <c r="Z245" s="30">
        <f>IFERROR(FIND("-", 'Upload Data'!$B232, Y245 + 1), 1000)</f>
        <v>1000</v>
      </c>
      <c r="AA245" s="30" t="str">
        <f>IFERROR(LEFT('Upload Data'!$B232, Y245 - 1), "")</f>
        <v/>
      </c>
      <c r="AB245" s="30" t="str">
        <f>IFERROR(MID('Upload Data'!$B232, Y245 + 1, Z245 - Y245 - 1), "")</f>
        <v/>
      </c>
      <c r="AC245" s="30">
        <f>IFERROR(VALUE(RIGHT('Upload Data'!$B232, 6)), -1)</f>
        <v>-1</v>
      </c>
    </row>
    <row r="246" spans="1:29">
      <c r="A246" s="29">
        <f t="shared" si="28"/>
        <v>233</v>
      </c>
      <c r="B246" s="28" t="b">
        <f>NOT(IFERROR('Upload Data'!A233 = "ERROR", TRUE))</f>
        <v>1</v>
      </c>
      <c r="C246" s="28">
        <f t="shared" si="29"/>
        <v>233</v>
      </c>
      <c r="D246" s="30" t="b">
        <f>IF(B246, ('Upload Data'!A233 &amp; 'Upload Data'!B233 &amp; 'Upload Data'!D233 &amp; 'Upload Data'!E233 &amp; 'Upload Data'!F233) &lt;&gt; "", FALSE)</f>
        <v>0</v>
      </c>
      <c r="E246" s="28" t="str">
        <f t="shared" si="33"/>
        <v/>
      </c>
      <c r="F246" s="28" t="str">
        <f t="shared" si="34"/>
        <v/>
      </c>
      <c r="G246" s="30" t="b">
        <f t="shared" si="27"/>
        <v>1</v>
      </c>
      <c r="H246" s="30" t="b">
        <f>IFERROR(AND(OR(NOT(D246), 'Upload Data'!$A233 &lt;&gt; "", 'Upload Data'!$B233 &lt;&gt; ""), I246, J246, S246 &lt;= 1), FALSE)</f>
        <v>1</v>
      </c>
      <c r="I246" s="30" t="b">
        <f t="shared" si="30"/>
        <v>1</v>
      </c>
      <c r="J246" s="30" t="b">
        <f t="shared" si="31"/>
        <v>1</v>
      </c>
      <c r="K246" s="31" t="s">
        <v>81</v>
      </c>
      <c r="L246" s="31" t="s">
        <v>81</v>
      </c>
      <c r="M246" s="30" t="b">
        <f>IFERROR(OR(NOT(D246), 'Upload Data'!E233 &lt;&gt; ""), FALSE)</f>
        <v>1</v>
      </c>
      <c r="N246" s="30" t="b">
        <f>IFERROR(OR(AND(NOT(D246), 'Upload Data'!F233 = ""), IFERROR(MATCH('Upload Data'!F233, listTradingRelationship, 0), FALSE)), FALSE)</f>
        <v>1</v>
      </c>
      <c r="O246" s="30"/>
      <c r="P246" s="30"/>
      <c r="Q246" s="30"/>
      <c r="R246" s="30" t="str">
        <f>IFERROR(IF('Upload Data'!$A233 &lt;&gt; "", 'Upload Data'!$A233, 'Upload Data'!$B233) &amp; "-" &amp; 'Upload Data'!$C233, "-")</f>
        <v>-</v>
      </c>
      <c r="S246" s="30">
        <f t="shared" si="32"/>
        <v>0</v>
      </c>
      <c r="T246" s="30"/>
      <c r="U246" s="30" t="b">
        <f>IFERROR(OR('Upload Data'!$A233 = "", IFERROR(AND(LEN('Upload Data'!$A233 ) = 11, LEFT('Upload Data'!$A233, 4) = "FSC-", MID('Upload Data'!$A233, 5, 1) &gt;= "A", MID('Upload Data'!$A233, 5, 1) &lt;= "Z", V246 &gt; 0, INT(V246) = V246), FALSE)), FALSE)</f>
        <v>1</v>
      </c>
      <c r="V246" s="30">
        <f>IFERROR(VALUE(RIGHT('Upload Data'!$A233, 6)), -1)</f>
        <v>-1</v>
      </c>
      <c r="W246" s="30"/>
      <c r="X246" s="30" t="b">
        <f>IFERROR(OR('Upload Data'!$B233 = "", IFERROR(AND(LEN(AA246) &gt;= 2, MATCH(AB246, listCertificateTypes, 0), AC246 &gt; -1, INT(AC246) = AC246), FALSE)), FALSE)</f>
        <v>1</v>
      </c>
      <c r="Y246" s="30">
        <f>IFERROR(FIND("-", 'Upload Data'!$B233, 1), 1000)</f>
        <v>1000</v>
      </c>
      <c r="Z246" s="30">
        <f>IFERROR(FIND("-", 'Upload Data'!$B233, Y246 + 1), 1000)</f>
        <v>1000</v>
      </c>
      <c r="AA246" s="30" t="str">
        <f>IFERROR(LEFT('Upload Data'!$B233, Y246 - 1), "")</f>
        <v/>
      </c>
      <c r="AB246" s="30" t="str">
        <f>IFERROR(MID('Upload Data'!$B233, Y246 + 1, Z246 - Y246 - 1), "")</f>
        <v/>
      </c>
      <c r="AC246" s="30">
        <f>IFERROR(VALUE(RIGHT('Upload Data'!$B233, 6)), -1)</f>
        <v>-1</v>
      </c>
    </row>
    <row r="247" spans="1:29">
      <c r="A247" s="29">
        <f t="shared" si="28"/>
        <v>234</v>
      </c>
      <c r="B247" s="28" t="b">
        <f>NOT(IFERROR('Upload Data'!A234 = "ERROR", TRUE))</f>
        <v>1</v>
      </c>
      <c r="C247" s="28">
        <f t="shared" si="29"/>
        <v>234</v>
      </c>
      <c r="D247" s="30" t="b">
        <f>IF(B247, ('Upload Data'!A234 &amp; 'Upload Data'!B234 &amp; 'Upload Data'!D234 &amp; 'Upload Data'!E234 &amp; 'Upload Data'!F234) &lt;&gt; "", FALSE)</f>
        <v>0</v>
      </c>
      <c r="E247" s="28" t="str">
        <f t="shared" si="33"/>
        <v/>
      </c>
      <c r="F247" s="28" t="str">
        <f t="shared" si="34"/>
        <v/>
      </c>
      <c r="G247" s="30" t="b">
        <f t="shared" si="27"/>
        <v>1</v>
      </c>
      <c r="H247" s="30" t="b">
        <f>IFERROR(AND(OR(NOT(D247), 'Upload Data'!$A234 &lt;&gt; "", 'Upload Data'!$B234 &lt;&gt; ""), I247, J247, S247 &lt;= 1), FALSE)</f>
        <v>1</v>
      </c>
      <c r="I247" s="30" t="b">
        <f t="shared" si="30"/>
        <v>1</v>
      </c>
      <c r="J247" s="30" t="b">
        <f t="shared" si="31"/>
        <v>1</v>
      </c>
      <c r="K247" s="31" t="s">
        <v>81</v>
      </c>
      <c r="L247" s="31" t="s">
        <v>81</v>
      </c>
      <c r="M247" s="30" t="b">
        <f>IFERROR(OR(NOT(D247), 'Upload Data'!E234 &lt;&gt; ""), FALSE)</f>
        <v>1</v>
      </c>
      <c r="N247" s="30" t="b">
        <f>IFERROR(OR(AND(NOT(D247), 'Upload Data'!F234 = ""), IFERROR(MATCH('Upload Data'!F234, listTradingRelationship, 0), FALSE)), FALSE)</f>
        <v>1</v>
      </c>
      <c r="O247" s="30"/>
      <c r="P247" s="30"/>
      <c r="Q247" s="30"/>
      <c r="R247" s="30" t="str">
        <f>IFERROR(IF('Upload Data'!$A234 &lt;&gt; "", 'Upload Data'!$A234, 'Upload Data'!$B234) &amp; "-" &amp; 'Upload Data'!$C234, "-")</f>
        <v>-</v>
      </c>
      <c r="S247" s="30">
        <f t="shared" si="32"/>
        <v>0</v>
      </c>
      <c r="T247" s="30"/>
      <c r="U247" s="30" t="b">
        <f>IFERROR(OR('Upload Data'!$A234 = "", IFERROR(AND(LEN('Upload Data'!$A234 ) = 11, LEFT('Upload Data'!$A234, 4) = "FSC-", MID('Upload Data'!$A234, 5, 1) &gt;= "A", MID('Upload Data'!$A234, 5, 1) &lt;= "Z", V247 &gt; 0, INT(V247) = V247), FALSE)), FALSE)</f>
        <v>1</v>
      </c>
      <c r="V247" s="30">
        <f>IFERROR(VALUE(RIGHT('Upload Data'!$A234, 6)), -1)</f>
        <v>-1</v>
      </c>
      <c r="W247" s="30"/>
      <c r="X247" s="30" t="b">
        <f>IFERROR(OR('Upload Data'!$B234 = "", IFERROR(AND(LEN(AA247) &gt;= 2, MATCH(AB247, listCertificateTypes, 0), AC247 &gt; -1, INT(AC247) = AC247), FALSE)), FALSE)</f>
        <v>1</v>
      </c>
      <c r="Y247" s="30">
        <f>IFERROR(FIND("-", 'Upload Data'!$B234, 1), 1000)</f>
        <v>1000</v>
      </c>
      <c r="Z247" s="30">
        <f>IFERROR(FIND("-", 'Upload Data'!$B234, Y247 + 1), 1000)</f>
        <v>1000</v>
      </c>
      <c r="AA247" s="30" t="str">
        <f>IFERROR(LEFT('Upload Data'!$B234, Y247 - 1), "")</f>
        <v/>
      </c>
      <c r="AB247" s="30" t="str">
        <f>IFERROR(MID('Upload Data'!$B234, Y247 + 1, Z247 - Y247 - 1), "")</f>
        <v/>
      </c>
      <c r="AC247" s="30">
        <f>IFERROR(VALUE(RIGHT('Upload Data'!$B234, 6)), -1)</f>
        <v>-1</v>
      </c>
    </row>
    <row r="248" spans="1:29">
      <c r="A248" s="29">
        <f t="shared" si="28"/>
        <v>235</v>
      </c>
      <c r="B248" s="28" t="b">
        <f>NOT(IFERROR('Upload Data'!A235 = "ERROR", TRUE))</f>
        <v>1</v>
      </c>
      <c r="C248" s="28">
        <f t="shared" si="29"/>
        <v>235</v>
      </c>
      <c r="D248" s="30" t="b">
        <f>IF(B248, ('Upload Data'!A235 &amp; 'Upload Data'!B235 &amp; 'Upload Data'!D235 &amp; 'Upload Data'!E235 &amp; 'Upload Data'!F235) &lt;&gt; "", FALSE)</f>
        <v>0</v>
      </c>
      <c r="E248" s="28" t="str">
        <f t="shared" si="33"/>
        <v/>
      </c>
      <c r="F248" s="28" t="str">
        <f t="shared" si="34"/>
        <v/>
      </c>
      <c r="G248" s="30" t="b">
        <f t="shared" si="27"/>
        <v>1</v>
      </c>
      <c r="H248" s="30" t="b">
        <f>IFERROR(AND(OR(NOT(D248), 'Upload Data'!$A235 &lt;&gt; "", 'Upload Data'!$B235 &lt;&gt; ""), I248, J248, S248 &lt;= 1), FALSE)</f>
        <v>1</v>
      </c>
      <c r="I248" s="30" t="b">
        <f t="shared" si="30"/>
        <v>1</v>
      </c>
      <c r="J248" s="30" t="b">
        <f t="shared" si="31"/>
        <v>1</v>
      </c>
      <c r="K248" s="31" t="s">
        <v>81</v>
      </c>
      <c r="L248" s="31" t="s">
        <v>81</v>
      </c>
      <c r="M248" s="30" t="b">
        <f>IFERROR(OR(NOT(D248), 'Upload Data'!E235 &lt;&gt; ""), FALSE)</f>
        <v>1</v>
      </c>
      <c r="N248" s="30" t="b">
        <f>IFERROR(OR(AND(NOT(D248), 'Upload Data'!F235 = ""), IFERROR(MATCH('Upload Data'!F235, listTradingRelationship, 0), FALSE)), FALSE)</f>
        <v>1</v>
      </c>
      <c r="O248" s="30"/>
      <c r="P248" s="30"/>
      <c r="Q248" s="30"/>
      <c r="R248" s="30" t="str">
        <f>IFERROR(IF('Upload Data'!$A235 &lt;&gt; "", 'Upload Data'!$A235, 'Upload Data'!$B235) &amp; "-" &amp; 'Upload Data'!$C235, "-")</f>
        <v>-</v>
      </c>
      <c r="S248" s="30">
        <f t="shared" si="32"/>
        <v>0</v>
      </c>
      <c r="T248" s="30"/>
      <c r="U248" s="30" t="b">
        <f>IFERROR(OR('Upload Data'!$A235 = "", IFERROR(AND(LEN('Upload Data'!$A235 ) = 11, LEFT('Upload Data'!$A235, 4) = "FSC-", MID('Upload Data'!$A235, 5, 1) &gt;= "A", MID('Upload Data'!$A235, 5, 1) &lt;= "Z", V248 &gt; 0, INT(V248) = V248), FALSE)), FALSE)</f>
        <v>1</v>
      </c>
      <c r="V248" s="30">
        <f>IFERROR(VALUE(RIGHT('Upload Data'!$A235, 6)), -1)</f>
        <v>-1</v>
      </c>
      <c r="W248" s="30"/>
      <c r="X248" s="30" t="b">
        <f>IFERROR(OR('Upload Data'!$B235 = "", IFERROR(AND(LEN(AA248) &gt;= 2, MATCH(AB248, listCertificateTypes, 0), AC248 &gt; -1, INT(AC248) = AC248), FALSE)), FALSE)</f>
        <v>1</v>
      </c>
      <c r="Y248" s="30">
        <f>IFERROR(FIND("-", 'Upload Data'!$B235, 1), 1000)</f>
        <v>1000</v>
      </c>
      <c r="Z248" s="30">
        <f>IFERROR(FIND("-", 'Upload Data'!$B235, Y248 + 1), 1000)</f>
        <v>1000</v>
      </c>
      <c r="AA248" s="30" t="str">
        <f>IFERROR(LEFT('Upload Data'!$B235, Y248 - 1), "")</f>
        <v/>
      </c>
      <c r="AB248" s="30" t="str">
        <f>IFERROR(MID('Upload Data'!$B235, Y248 + 1, Z248 - Y248 - 1), "")</f>
        <v/>
      </c>
      <c r="AC248" s="30">
        <f>IFERROR(VALUE(RIGHT('Upload Data'!$B235, 6)), -1)</f>
        <v>-1</v>
      </c>
    </row>
    <row r="249" spans="1:29">
      <c r="A249" s="29">
        <f t="shared" si="28"/>
        <v>236</v>
      </c>
      <c r="B249" s="28" t="b">
        <f>NOT(IFERROR('Upload Data'!A236 = "ERROR", TRUE))</f>
        <v>1</v>
      </c>
      <c r="C249" s="28">
        <f t="shared" si="29"/>
        <v>236</v>
      </c>
      <c r="D249" s="30" t="b">
        <f>IF(B249, ('Upload Data'!A236 &amp; 'Upload Data'!B236 &amp; 'Upload Data'!D236 &amp; 'Upload Data'!E236 &amp; 'Upload Data'!F236) &lt;&gt; "", FALSE)</f>
        <v>0</v>
      </c>
      <c r="E249" s="28" t="str">
        <f t="shared" si="33"/>
        <v/>
      </c>
      <c r="F249" s="28" t="str">
        <f t="shared" si="34"/>
        <v/>
      </c>
      <c r="G249" s="30" t="b">
        <f t="shared" si="27"/>
        <v>1</v>
      </c>
      <c r="H249" s="30" t="b">
        <f>IFERROR(AND(OR(NOT(D249), 'Upload Data'!$A236 &lt;&gt; "", 'Upload Data'!$B236 &lt;&gt; ""), I249, J249, S249 &lt;= 1), FALSE)</f>
        <v>1</v>
      </c>
      <c r="I249" s="30" t="b">
        <f t="shared" si="30"/>
        <v>1</v>
      </c>
      <c r="J249" s="30" t="b">
        <f t="shared" si="31"/>
        <v>1</v>
      </c>
      <c r="K249" s="31" t="s">
        <v>81</v>
      </c>
      <c r="L249" s="31" t="s">
        <v>81</v>
      </c>
      <c r="M249" s="30" t="b">
        <f>IFERROR(OR(NOT(D249), 'Upload Data'!E236 &lt;&gt; ""), FALSE)</f>
        <v>1</v>
      </c>
      <c r="N249" s="30" t="b">
        <f>IFERROR(OR(AND(NOT(D249), 'Upload Data'!F236 = ""), IFERROR(MATCH('Upload Data'!F236, listTradingRelationship, 0), FALSE)), FALSE)</f>
        <v>1</v>
      </c>
      <c r="O249" s="30"/>
      <c r="P249" s="30"/>
      <c r="Q249" s="30"/>
      <c r="R249" s="30" t="str">
        <f>IFERROR(IF('Upload Data'!$A236 &lt;&gt; "", 'Upload Data'!$A236, 'Upload Data'!$B236) &amp; "-" &amp; 'Upload Data'!$C236, "-")</f>
        <v>-</v>
      </c>
      <c r="S249" s="30">
        <f t="shared" si="32"/>
        <v>0</v>
      </c>
      <c r="T249" s="30"/>
      <c r="U249" s="30" t="b">
        <f>IFERROR(OR('Upload Data'!$A236 = "", IFERROR(AND(LEN('Upload Data'!$A236 ) = 11, LEFT('Upload Data'!$A236, 4) = "FSC-", MID('Upload Data'!$A236, 5, 1) &gt;= "A", MID('Upload Data'!$A236, 5, 1) &lt;= "Z", V249 &gt; 0, INT(V249) = V249), FALSE)), FALSE)</f>
        <v>1</v>
      </c>
      <c r="V249" s="30">
        <f>IFERROR(VALUE(RIGHT('Upload Data'!$A236, 6)), -1)</f>
        <v>-1</v>
      </c>
      <c r="W249" s="30"/>
      <c r="X249" s="30" t="b">
        <f>IFERROR(OR('Upload Data'!$B236 = "", IFERROR(AND(LEN(AA249) &gt;= 2, MATCH(AB249, listCertificateTypes, 0), AC249 &gt; -1, INT(AC249) = AC249), FALSE)), FALSE)</f>
        <v>1</v>
      </c>
      <c r="Y249" s="30">
        <f>IFERROR(FIND("-", 'Upload Data'!$B236, 1), 1000)</f>
        <v>1000</v>
      </c>
      <c r="Z249" s="30">
        <f>IFERROR(FIND("-", 'Upload Data'!$B236, Y249 + 1), 1000)</f>
        <v>1000</v>
      </c>
      <c r="AA249" s="30" t="str">
        <f>IFERROR(LEFT('Upload Data'!$B236, Y249 - 1), "")</f>
        <v/>
      </c>
      <c r="AB249" s="30" t="str">
        <f>IFERROR(MID('Upload Data'!$B236, Y249 + 1, Z249 - Y249 - 1), "")</f>
        <v/>
      </c>
      <c r="AC249" s="30">
        <f>IFERROR(VALUE(RIGHT('Upload Data'!$B236, 6)), -1)</f>
        <v>-1</v>
      </c>
    </row>
    <row r="250" spans="1:29">
      <c r="A250" s="29">
        <f t="shared" si="28"/>
        <v>237</v>
      </c>
      <c r="B250" s="28" t="b">
        <f>NOT(IFERROR('Upload Data'!A237 = "ERROR", TRUE))</f>
        <v>1</v>
      </c>
      <c r="C250" s="28">
        <f t="shared" si="29"/>
        <v>237</v>
      </c>
      <c r="D250" s="30" t="b">
        <f>IF(B250, ('Upload Data'!A237 &amp; 'Upload Data'!B237 &amp; 'Upload Data'!D237 &amp; 'Upload Data'!E237 &amp; 'Upload Data'!F237) &lt;&gt; "", FALSE)</f>
        <v>0</v>
      </c>
      <c r="E250" s="28" t="str">
        <f t="shared" si="33"/>
        <v/>
      </c>
      <c r="F250" s="28" t="str">
        <f t="shared" si="34"/>
        <v/>
      </c>
      <c r="G250" s="30" t="b">
        <f t="shared" si="27"/>
        <v>1</v>
      </c>
      <c r="H250" s="30" t="b">
        <f>IFERROR(AND(OR(NOT(D250), 'Upload Data'!$A237 &lt;&gt; "", 'Upload Data'!$B237 &lt;&gt; ""), I250, J250, S250 &lt;= 1), FALSE)</f>
        <v>1</v>
      </c>
      <c r="I250" s="30" t="b">
        <f t="shared" si="30"/>
        <v>1</v>
      </c>
      <c r="J250" s="30" t="b">
        <f t="shared" si="31"/>
        <v>1</v>
      </c>
      <c r="K250" s="31" t="s">
        <v>81</v>
      </c>
      <c r="L250" s="31" t="s">
        <v>81</v>
      </c>
      <c r="M250" s="30" t="b">
        <f>IFERROR(OR(NOT(D250), 'Upload Data'!E237 &lt;&gt; ""), FALSE)</f>
        <v>1</v>
      </c>
      <c r="N250" s="30" t="b">
        <f>IFERROR(OR(AND(NOT(D250), 'Upload Data'!F237 = ""), IFERROR(MATCH('Upload Data'!F237, listTradingRelationship, 0), FALSE)), FALSE)</f>
        <v>1</v>
      </c>
      <c r="O250" s="30"/>
      <c r="P250" s="30"/>
      <c r="Q250" s="30"/>
      <c r="R250" s="30" t="str">
        <f>IFERROR(IF('Upload Data'!$A237 &lt;&gt; "", 'Upload Data'!$A237, 'Upload Data'!$B237) &amp; "-" &amp; 'Upload Data'!$C237, "-")</f>
        <v>-</v>
      </c>
      <c r="S250" s="30">
        <f t="shared" si="32"/>
        <v>0</v>
      </c>
      <c r="T250" s="30"/>
      <c r="U250" s="30" t="b">
        <f>IFERROR(OR('Upload Data'!$A237 = "", IFERROR(AND(LEN('Upload Data'!$A237 ) = 11, LEFT('Upload Data'!$A237, 4) = "FSC-", MID('Upload Data'!$A237, 5, 1) &gt;= "A", MID('Upload Data'!$A237, 5, 1) &lt;= "Z", V250 &gt; 0, INT(V250) = V250), FALSE)), FALSE)</f>
        <v>1</v>
      </c>
      <c r="V250" s="30">
        <f>IFERROR(VALUE(RIGHT('Upload Data'!$A237, 6)), -1)</f>
        <v>-1</v>
      </c>
      <c r="W250" s="30"/>
      <c r="X250" s="30" t="b">
        <f>IFERROR(OR('Upload Data'!$B237 = "", IFERROR(AND(LEN(AA250) &gt;= 2, MATCH(AB250, listCertificateTypes, 0), AC250 &gt; -1, INT(AC250) = AC250), FALSE)), FALSE)</f>
        <v>1</v>
      </c>
      <c r="Y250" s="30">
        <f>IFERROR(FIND("-", 'Upload Data'!$B237, 1), 1000)</f>
        <v>1000</v>
      </c>
      <c r="Z250" s="30">
        <f>IFERROR(FIND("-", 'Upload Data'!$B237, Y250 + 1), 1000)</f>
        <v>1000</v>
      </c>
      <c r="AA250" s="30" t="str">
        <f>IFERROR(LEFT('Upload Data'!$B237, Y250 - 1), "")</f>
        <v/>
      </c>
      <c r="AB250" s="30" t="str">
        <f>IFERROR(MID('Upload Data'!$B237, Y250 + 1, Z250 - Y250 - 1), "")</f>
        <v/>
      </c>
      <c r="AC250" s="30">
        <f>IFERROR(VALUE(RIGHT('Upload Data'!$B237, 6)), -1)</f>
        <v>-1</v>
      </c>
    </row>
    <row r="251" spans="1:29">
      <c r="A251" s="29">
        <f t="shared" si="28"/>
        <v>238</v>
      </c>
      <c r="B251" s="28" t="b">
        <f>NOT(IFERROR('Upload Data'!A238 = "ERROR", TRUE))</f>
        <v>1</v>
      </c>
      <c r="C251" s="28">
        <f t="shared" si="29"/>
        <v>238</v>
      </c>
      <c r="D251" s="30" t="b">
        <f>IF(B251, ('Upload Data'!A238 &amp; 'Upload Data'!B238 &amp; 'Upload Data'!D238 &amp; 'Upload Data'!E238 &amp; 'Upload Data'!F238) &lt;&gt; "", FALSE)</f>
        <v>0</v>
      </c>
      <c r="E251" s="28" t="str">
        <f t="shared" si="33"/>
        <v/>
      </c>
      <c r="F251" s="28" t="str">
        <f t="shared" si="34"/>
        <v/>
      </c>
      <c r="G251" s="30" t="b">
        <f t="shared" si="27"/>
        <v>1</v>
      </c>
      <c r="H251" s="30" t="b">
        <f>IFERROR(AND(OR(NOT(D251), 'Upload Data'!$A238 &lt;&gt; "", 'Upload Data'!$B238 &lt;&gt; ""), I251, J251, S251 &lt;= 1), FALSE)</f>
        <v>1</v>
      </c>
      <c r="I251" s="30" t="b">
        <f t="shared" si="30"/>
        <v>1</v>
      </c>
      <c r="J251" s="30" t="b">
        <f t="shared" si="31"/>
        <v>1</v>
      </c>
      <c r="K251" s="31" t="s">
        <v>81</v>
      </c>
      <c r="L251" s="31" t="s">
        <v>81</v>
      </c>
      <c r="M251" s="30" t="b">
        <f>IFERROR(OR(NOT(D251), 'Upload Data'!E238 &lt;&gt; ""), FALSE)</f>
        <v>1</v>
      </c>
      <c r="N251" s="30" t="b">
        <f>IFERROR(OR(AND(NOT(D251), 'Upload Data'!F238 = ""), IFERROR(MATCH('Upload Data'!F238, listTradingRelationship, 0), FALSE)), FALSE)</f>
        <v>1</v>
      </c>
      <c r="O251" s="30"/>
      <c r="P251" s="30"/>
      <c r="Q251" s="30"/>
      <c r="R251" s="30" t="str">
        <f>IFERROR(IF('Upload Data'!$A238 &lt;&gt; "", 'Upload Data'!$A238, 'Upload Data'!$B238) &amp; "-" &amp; 'Upload Data'!$C238, "-")</f>
        <v>-</v>
      </c>
      <c r="S251" s="30">
        <f t="shared" si="32"/>
        <v>0</v>
      </c>
      <c r="T251" s="30"/>
      <c r="U251" s="30" t="b">
        <f>IFERROR(OR('Upload Data'!$A238 = "", IFERROR(AND(LEN('Upload Data'!$A238 ) = 11, LEFT('Upload Data'!$A238, 4) = "FSC-", MID('Upload Data'!$A238, 5, 1) &gt;= "A", MID('Upload Data'!$A238, 5, 1) &lt;= "Z", V251 &gt; 0, INT(V251) = V251), FALSE)), FALSE)</f>
        <v>1</v>
      </c>
      <c r="V251" s="30">
        <f>IFERROR(VALUE(RIGHT('Upload Data'!$A238, 6)), -1)</f>
        <v>-1</v>
      </c>
      <c r="W251" s="30"/>
      <c r="X251" s="30" t="b">
        <f>IFERROR(OR('Upload Data'!$B238 = "", IFERROR(AND(LEN(AA251) &gt;= 2, MATCH(AB251, listCertificateTypes, 0), AC251 &gt; -1, INT(AC251) = AC251), FALSE)), FALSE)</f>
        <v>1</v>
      </c>
      <c r="Y251" s="30">
        <f>IFERROR(FIND("-", 'Upload Data'!$B238, 1), 1000)</f>
        <v>1000</v>
      </c>
      <c r="Z251" s="30">
        <f>IFERROR(FIND("-", 'Upload Data'!$B238, Y251 + 1), 1000)</f>
        <v>1000</v>
      </c>
      <c r="AA251" s="30" t="str">
        <f>IFERROR(LEFT('Upload Data'!$B238, Y251 - 1), "")</f>
        <v/>
      </c>
      <c r="AB251" s="30" t="str">
        <f>IFERROR(MID('Upload Data'!$B238, Y251 + 1, Z251 - Y251 - 1), "")</f>
        <v/>
      </c>
      <c r="AC251" s="30">
        <f>IFERROR(VALUE(RIGHT('Upload Data'!$B238, 6)), -1)</f>
        <v>-1</v>
      </c>
    </row>
    <row r="252" spans="1:29">
      <c r="A252" s="29">
        <f t="shared" si="28"/>
        <v>239</v>
      </c>
      <c r="B252" s="28" t="b">
        <f>NOT(IFERROR('Upload Data'!A239 = "ERROR", TRUE))</f>
        <v>1</v>
      </c>
      <c r="C252" s="28">
        <f t="shared" si="29"/>
        <v>239</v>
      </c>
      <c r="D252" s="30" t="b">
        <f>IF(B252, ('Upload Data'!A239 &amp; 'Upload Data'!B239 &amp; 'Upload Data'!D239 &amp; 'Upload Data'!E239 &amp; 'Upload Data'!F239) &lt;&gt; "", FALSE)</f>
        <v>0</v>
      </c>
      <c r="E252" s="28" t="str">
        <f t="shared" si="33"/>
        <v/>
      </c>
      <c r="F252" s="28" t="str">
        <f t="shared" si="34"/>
        <v/>
      </c>
      <c r="G252" s="30" t="b">
        <f t="shared" si="27"/>
        <v>1</v>
      </c>
      <c r="H252" s="30" t="b">
        <f>IFERROR(AND(OR(NOT(D252), 'Upload Data'!$A239 &lt;&gt; "", 'Upload Data'!$B239 &lt;&gt; ""), I252, J252, S252 &lt;= 1), FALSE)</f>
        <v>1</v>
      </c>
      <c r="I252" s="30" t="b">
        <f t="shared" si="30"/>
        <v>1</v>
      </c>
      <c r="J252" s="30" t="b">
        <f t="shared" si="31"/>
        <v>1</v>
      </c>
      <c r="K252" s="31" t="s">
        <v>81</v>
      </c>
      <c r="L252" s="31" t="s">
        <v>81</v>
      </c>
      <c r="M252" s="30" t="b">
        <f>IFERROR(OR(NOT(D252), 'Upload Data'!E239 &lt;&gt; ""), FALSE)</f>
        <v>1</v>
      </c>
      <c r="N252" s="30" t="b">
        <f>IFERROR(OR(AND(NOT(D252), 'Upload Data'!F239 = ""), IFERROR(MATCH('Upload Data'!F239, listTradingRelationship, 0), FALSE)), FALSE)</f>
        <v>1</v>
      </c>
      <c r="O252" s="30"/>
      <c r="P252" s="30"/>
      <c r="Q252" s="30"/>
      <c r="R252" s="30" t="str">
        <f>IFERROR(IF('Upload Data'!$A239 &lt;&gt; "", 'Upload Data'!$A239, 'Upload Data'!$B239) &amp; "-" &amp; 'Upload Data'!$C239, "-")</f>
        <v>-</v>
      </c>
      <c r="S252" s="30">
        <f t="shared" si="32"/>
        <v>0</v>
      </c>
      <c r="T252" s="30"/>
      <c r="U252" s="30" t="b">
        <f>IFERROR(OR('Upload Data'!$A239 = "", IFERROR(AND(LEN('Upload Data'!$A239 ) = 11, LEFT('Upload Data'!$A239, 4) = "FSC-", MID('Upload Data'!$A239, 5, 1) &gt;= "A", MID('Upload Data'!$A239, 5, 1) &lt;= "Z", V252 &gt; 0, INT(V252) = V252), FALSE)), FALSE)</f>
        <v>1</v>
      </c>
      <c r="V252" s="30">
        <f>IFERROR(VALUE(RIGHT('Upload Data'!$A239, 6)), -1)</f>
        <v>-1</v>
      </c>
      <c r="W252" s="30"/>
      <c r="X252" s="30" t="b">
        <f>IFERROR(OR('Upload Data'!$B239 = "", IFERROR(AND(LEN(AA252) &gt;= 2, MATCH(AB252, listCertificateTypes, 0), AC252 &gt; -1, INT(AC252) = AC252), FALSE)), FALSE)</f>
        <v>1</v>
      </c>
      <c r="Y252" s="30">
        <f>IFERROR(FIND("-", 'Upload Data'!$B239, 1), 1000)</f>
        <v>1000</v>
      </c>
      <c r="Z252" s="30">
        <f>IFERROR(FIND("-", 'Upload Data'!$B239, Y252 + 1), 1000)</f>
        <v>1000</v>
      </c>
      <c r="AA252" s="30" t="str">
        <f>IFERROR(LEFT('Upload Data'!$B239, Y252 - 1), "")</f>
        <v/>
      </c>
      <c r="AB252" s="30" t="str">
        <f>IFERROR(MID('Upload Data'!$B239, Y252 + 1, Z252 - Y252 - 1), "")</f>
        <v/>
      </c>
      <c r="AC252" s="30">
        <f>IFERROR(VALUE(RIGHT('Upload Data'!$B239, 6)), -1)</f>
        <v>-1</v>
      </c>
    </row>
    <row r="253" spans="1:29">
      <c r="A253" s="29">
        <f t="shared" si="28"/>
        <v>240</v>
      </c>
      <c r="B253" s="28" t="b">
        <f>NOT(IFERROR('Upload Data'!A240 = "ERROR", TRUE))</f>
        <v>1</v>
      </c>
      <c r="C253" s="28">
        <f t="shared" si="29"/>
        <v>240</v>
      </c>
      <c r="D253" s="30" t="b">
        <f>IF(B253, ('Upload Data'!A240 &amp; 'Upload Data'!B240 &amp; 'Upload Data'!D240 &amp; 'Upload Data'!E240 &amp; 'Upload Data'!F240) &lt;&gt; "", FALSE)</f>
        <v>0</v>
      </c>
      <c r="E253" s="28" t="str">
        <f t="shared" si="33"/>
        <v/>
      </c>
      <c r="F253" s="28" t="str">
        <f t="shared" si="34"/>
        <v/>
      </c>
      <c r="G253" s="30" t="b">
        <f t="shared" si="27"/>
        <v>1</v>
      </c>
      <c r="H253" s="30" t="b">
        <f>IFERROR(AND(OR(NOT(D253), 'Upload Data'!$A240 &lt;&gt; "", 'Upload Data'!$B240 &lt;&gt; ""), I253, J253, S253 &lt;= 1), FALSE)</f>
        <v>1</v>
      </c>
      <c r="I253" s="30" t="b">
        <f t="shared" si="30"/>
        <v>1</v>
      </c>
      <c r="J253" s="30" t="b">
        <f t="shared" si="31"/>
        <v>1</v>
      </c>
      <c r="K253" s="31" t="s">
        <v>81</v>
      </c>
      <c r="L253" s="31" t="s">
        <v>81</v>
      </c>
      <c r="M253" s="30" t="b">
        <f>IFERROR(OR(NOT(D253), 'Upload Data'!E240 &lt;&gt; ""), FALSE)</f>
        <v>1</v>
      </c>
      <c r="N253" s="30" t="b">
        <f>IFERROR(OR(AND(NOT(D253), 'Upload Data'!F240 = ""), IFERROR(MATCH('Upload Data'!F240, listTradingRelationship, 0), FALSE)), FALSE)</f>
        <v>1</v>
      </c>
      <c r="O253" s="30"/>
      <c r="P253" s="30"/>
      <c r="Q253" s="30"/>
      <c r="R253" s="30" t="str">
        <f>IFERROR(IF('Upload Data'!$A240 &lt;&gt; "", 'Upload Data'!$A240, 'Upload Data'!$B240) &amp; "-" &amp; 'Upload Data'!$C240, "-")</f>
        <v>-</v>
      </c>
      <c r="S253" s="30">
        <f t="shared" si="32"/>
        <v>0</v>
      </c>
      <c r="T253" s="30"/>
      <c r="U253" s="30" t="b">
        <f>IFERROR(OR('Upload Data'!$A240 = "", IFERROR(AND(LEN('Upload Data'!$A240 ) = 11, LEFT('Upload Data'!$A240, 4) = "FSC-", MID('Upload Data'!$A240, 5, 1) &gt;= "A", MID('Upload Data'!$A240, 5, 1) &lt;= "Z", V253 &gt; 0, INT(V253) = V253), FALSE)), FALSE)</f>
        <v>1</v>
      </c>
      <c r="V253" s="30">
        <f>IFERROR(VALUE(RIGHT('Upload Data'!$A240, 6)), -1)</f>
        <v>-1</v>
      </c>
      <c r="W253" s="30"/>
      <c r="X253" s="30" t="b">
        <f>IFERROR(OR('Upload Data'!$B240 = "", IFERROR(AND(LEN(AA253) &gt;= 2, MATCH(AB253, listCertificateTypes, 0), AC253 &gt; -1, INT(AC253) = AC253), FALSE)), FALSE)</f>
        <v>1</v>
      </c>
      <c r="Y253" s="30">
        <f>IFERROR(FIND("-", 'Upload Data'!$B240, 1), 1000)</f>
        <v>1000</v>
      </c>
      <c r="Z253" s="30">
        <f>IFERROR(FIND("-", 'Upload Data'!$B240, Y253 + 1), 1000)</f>
        <v>1000</v>
      </c>
      <c r="AA253" s="30" t="str">
        <f>IFERROR(LEFT('Upload Data'!$B240, Y253 - 1), "")</f>
        <v/>
      </c>
      <c r="AB253" s="30" t="str">
        <f>IFERROR(MID('Upload Data'!$B240, Y253 + 1, Z253 - Y253 - 1), "")</f>
        <v/>
      </c>
      <c r="AC253" s="30">
        <f>IFERROR(VALUE(RIGHT('Upload Data'!$B240, 6)), -1)</f>
        <v>-1</v>
      </c>
    </row>
    <row r="254" spans="1:29">
      <c r="A254" s="29">
        <f t="shared" si="28"/>
        <v>241</v>
      </c>
      <c r="B254" s="28" t="b">
        <f>NOT(IFERROR('Upload Data'!A241 = "ERROR", TRUE))</f>
        <v>1</v>
      </c>
      <c r="C254" s="28">
        <f t="shared" si="29"/>
        <v>241</v>
      </c>
      <c r="D254" s="30" t="b">
        <f>IF(B254, ('Upload Data'!A241 &amp; 'Upload Data'!B241 &amp; 'Upload Data'!D241 &amp; 'Upload Data'!E241 &amp; 'Upload Data'!F241) &lt;&gt; "", FALSE)</f>
        <v>0</v>
      </c>
      <c r="E254" s="28" t="str">
        <f t="shared" si="33"/>
        <v/>
      </c>
      <c r="F254" s="28" t="str">
        <f t="shared" si="34"/>
        <v/>
      </c>
      <c r="G254" s="30" t="b">
        <f t="shared" si="27"/>
        <v>1</v>
      </c>
      <c r="H254" s="30" t="b">
        <f>IFERROR(AND(OR(NOT(D254), 'Upload Data'!$A241 &lt;&gt; "", 'Upload Data'!$B241 &lt;&gt; ""), I254, J254, S254 &lt;= 1), FALSE)</f>
        <v>1</v>
      </c>
      <c r="I254" s="30" t="b">
        <f t="shared" si="30"/>
        <v>1</v>
      </c>
      <c r="J254" s="30" t="b">
        <f t="shared" si="31"/>
        <v>1</v>
      </c>
      <c r="K254" s="31" t="s">
        <v>81</v>
      </c>
      <c r="L254" s="31" t="s">
        <v>81</v>
      </c>
      <c r="M254" s="30" t="b">
        <f>IFERROR(OR(NOT(D254), 'Upload Data'!E241 &lt;&gt; ""), FALSE)</f>
        <v>1</v>
      </c>
      <c r="N254" s="30" t="b">
        <f>IFERROR(OR(AND(NOT(D254), 'Upload Data'!F241 = ""), IFERROR(MATCH('Upload Data'!F241, listTradingRelationship, 0), FALSE)), FALSE)</f>
        <v>1</v>
      </c>
      <c r="O254" s="30"/>
      <c r="P254" s="30"/>
      <c r="Q254" s="30"/>
      <c r="R254" s="30" t="str">
        <f>IFERROR(IF('Upload Data'!$A241 &lt;&gt; "", 'Upload Data'!$A241, 'Upload Data'!$B241) &amp; "-" &amp; 'Upload Data'!$C241, "-")</f>
        <v>-</v>
      </c>
      <c r="S254" s="30">
        <f t="shared" si="32"/>
        <v>0</v>
      </c>
      <c r="T254" s="30"/>
      <c r="U254" s="30" t="b">
        <f>IFERROR(OR('Upload Data'!$A241 = "", IFERROR(AND(LEN('Upload Data'!$A241 ) = 11, LEFT('Upload Data'!$A241, 4) = "FSC-", MID('Upload Data'!$A241, 5, 1) &gt;= "A", MID('Upload Data'!$A241, 5, 1) &lt;= "Z", V254 &gt; 0, INT(V254) = V254), FALSE)), FALSE)</f>
        <v>1</v>
      </c>
      <c r="V254" s="30">
        <f>IFERROR(VALUE(RIGHT('Upload Data'!$A241, 6)), -1)</f>
        <v>-1</v>
      </c>
      <c r="W254" s="30"/>
      <c r="X254" s="30" t="b">
        <f>IFERROR(OR('Upload Data'!$B241 = "", IFERROR(AND(LEN(AA254) &gt;= 2, MATCH(AB254, listCertificateTypes, 0), AC254 &gt; -1, INT(AC254) = AC254), FALSE)), FALSE)</f>
        <v>1</v>
      </c>
      <c r="Y254" s="30">
        <f>IFERROR(FIND("-", 'Upload Data'!$B241, 1), 1000)</f>
        <v>1000</v>
      </c>
      <c r="Z254" s="30">
        <f>IFERROR(FIND("-", 'Upload Data'!$B241, Y254 + 1), 1000)</f>
        <v>1000</v>
      </c>
      <c r="AA254" s="30" t="str">
        <f>IFERROR(LEFT('Upload Data'!$B241, Y254 - 1), "")</f>
        <v/>
      </c>
      <c r="AB254" s="30" t="str">
        <f>IFERROR(MID('Upload Data'!$B241, Y254 + 1, Z254 - Y254 - 1), "")</f>
        <v/>
      </c>
      <c r="AC254" s="30">
        <f>IFERROR(VALUE(RIGHT('Upload Data'!$B241, 6)), -1)</f>
        <v>-1</v>
      </c>
    </row>
    <row r="255" spans="1:29">
      <c r="A255" s="29">
        <f t="shared" si="28"/>
        <v>242</v>
      </c>
      <c r="B255" s="28" t="b">
        <f>NOT(IFERROR('Upload Data'!A242 = "ERROR", TRUE))</f>
        <v>1</v>
      </c>
      <c r="C255" s="28">
        <f t="shared" si="29"/>
        <v>242</v>
      </c>
      <c r="D255" s="30" t="b">
        <f>IF(B255, ('Upload Data'!A242 &amp; 'Upload Data'!B242 &amp; 'Upload Data'!D242 &amp; 'Upload Data'!E242 &amp; 'Upload Data'!F242) &lt;&gt; "", FALSE)</f>
        <v>0</v>
      </c>
      <c r="E255" s="28" t="str">
        <f t="shared" si="33"/>
        <v/>
      </c>
      <c r="F255" s="28" t="str">
        <f t="shared" si="34"/>
        <v/>
      </c>
      <c r="G255" s="30" t="b">
        <f t="shared" si="27"/>
        <v>1</v>
      </c>
      <c r="H255" s="30" t="b">
        <f>IFERROR(AND(OR(NOT(D255), 'Upload Data'!$A242 &lt;&gt; "", 'Upload Data'!$B242 &lt;&gt; ""), I255, J255, S255 &lt;= 1), FALSE)</f>
        <v>1</v>
      </c>
      <c r="I255" s="30" t="b">
        <f t="shared" si="30"/>
        <v>1</v>
      </c>
      <c r="J255" s="30" t="b">
        <f t="shared" si="31"/>
        <v>1</v>
      </c>
      <c r="K255" s="31" t="s">
        <v>81</v>
      </c>
      <c r="L255" s="31" t="s">
        <v>81</v>
      </c>
      <c r="M255" s="30" t="b">
        <f>IFERROR(OR(NOT(D255), 'Upload Data'!E242 &lt;&gt; ""), FALSE)</f>
        <v>1</v>
      </c>
      <c r="N255" s="30" t="b">
        <f>IFERROR(OR(AND(NOT(D255), 'Upload Data'!F242 = ""), IFERROR(MATCH('Upload Data'!F242, listTradingRelationship, 0), FALSE)), FALSE)</f>
        <v>1</v>
      </c>
      <c r="O255" s="30"/>
      <c r="P255" s="30"/>
      <c r="Q255" s="30"/>
      <c r="R255" s="30" t="str">
        <f>IFERROR(IF('Upload Data'!$A242 &lt;&gt; "", 'Upload Data'!$A242, 'Upload Data'!$B242) &amp; "-" &amp; 'Upload Data'!$C242, "-")</f>
        <v>-</v>
      </c>
      <c r="S255" s="30">
        <f t="shared" si="32"/>
        <v>0</v>
      </c>
      <c r="T255" s="30"/>
      <c r="U255" s="30" t="b">
        <f>IFERROR(OR('Upload Data'!$A242 = "", IFERROR(AND(LEN('Upload Data'!$A242 ) = 11, LEFT('Upload Data'!$A242, 4) = "FSC-", MID('Upload Data'!$A242, 5, 1) &gt;= "A", MID('Upload Data'!$A242, 5, 1) &lt;= "Z", V255 &gt; 0, INT(V255) = V255), FALSE)), FALSE)</f>
        <v>1</v>
      </c>
      <c r="V255" s="30">
        <f>IFERROR(VALUE(RIGHT('Upload Data'!$A242, 6)), -1)</f>
        <v>-1</v>
      </c>
      <c r="W255" s="30"/>
      <c r="X255" s="30" t="b">
        <f>IFERROR(OR('Upload Data'!$B242 = "", IFERROR(AND(LEN(AA255) &gt;= 2, MATCH(AB255, listCertificateTypes, 0), AC255 &gt; -1, INT(AC255) = AC255), FALSE)), FALSE)</f>
        <v>1</v>
      </c>
      <c r="Y255" s="30">
        <f>IFERROR(FIND("-", 'Upload Data'!$B242, 1), 1000)</f>
        <v>1000</v>
      </c>
      <c r="Z255" s="30">
        <f>IFERROR(FIND("-", 'Upload Data'!$B242, Y255 + 1), 1000)</f>
        <v>1000</v>
      </c>
      <c r="AA255" s="30" t="str">
        <f>IFERROR(LEFT('Upload Data'!$B242, Y255 - 1), "")</f>
        <v/>
      </c>
      <c r="AB255" s="30" t="str">
        <f>IFERROR(MID('Upload Data'!$B242, Y255 + 1, Z255 - Y255 - 1), "")</f>
        <v/>
      </c>
      <c r="AC255" s="30">
        <f>IFERROR(VALUE(RIGHT('Upload Data'!$B242, 6)), -1)</f>
        <v>-1</v>
      </c>
    </row>
    <row r="256" spans="1:29">
      <c r="A256" s="29">
        <f t="shared" si="28"/>
        <v>243</v>
      </c>
      <c r="B256" s="28" t="b">
        <f>NOT(IFERROR('Upload Data'!A243 = "ERROR", TRUE))</f>
        <v>1</v>
      </c>
      <c r="C256" s="28">
        <f t="shared" si="29"/>
        <v>243</v>
      </c>
      <c r="D256" s="30" t="b">
        <f>IF(B256, ('Upload Data'!A243 &amp; 'Upload Data'!B243 &amp; 'Upload Data'!D243 &amp; 'Upload Data'!E243 &amp; 'Upload Data'!F243) &lt;&gt; "", FALSE)</f>
        <v>0</v>
      </c>
      <c r="E256" s="28" t="str">
        <f t="shared" si="33"/>
        <v/>
      </c>
      <c r="F256" s="28" t="str">
        <f t="shared" si="34"/>
        <v/>
      </c>
      <c r="G256" s="30" t="b">
        <f t="shared" si="27"/>
        <v>1</v>
      </c>
      <c r="H256" s="30" t="b">
        <f>IFERROR(AND(OR(NOT(D256), 'Upload Data'!$A243 &lt;&gt; "", 'Upload Data'!$B243 &lt;&gt; ""), I256, J256, S256 &lt;= 1), FALSE)</f>
        <v>1</v>
      </c>
      <c r="I256" s="30" t="b">
        <f t="shared" si="30"/>
        <v>1</v>
      </c>
      <c r="J256" s="30" t="b">
        <f t="shared" si="31"/>
        <v>1</v>
      </c>
      <c r="K256" s="31" t="s">
        <v>81</v>
      </c>
      <c r="L256" s="31" t="s">
        <v>81</v>
      </c>
      <c r="M256" s="30" t="b">
        <f>IFERROR(OR(NOT(D256), 'Upload Data'!E243 &lt;&gt; ""), FALSE)</f>
        <v>1</v>
      </c>
      <c r="N256" s="30" t="b">
        <f>IFERROR(OR(AND(NOT(D256), 'Upload Data'!F243 = ""), IFERROR(MATCH('Upload Data'!F243, listTradingRelationship, 0), FALSE)), FALSE)</f>
        <v>1</v>
      </c>
      <c r="O256" s="30"/>
      <c r="P256" s="30"/>
      <c r="Q256" s="30"/>
      <c r="R256" s="30" t="str">
        <f>IFERROR(IF('Upload Data'!$A243 &lt;&gt; "", 'Upload Data'!$A243, 'Upload Data'!$B243) &amp; "-" &amp; 'Upload Data'!$C243, "-")</f>
        <v>-</v>
      </c>
      <c r="S256" s="30">
        <f t="shared" si="32"/>
        <v>0</v>
      </c>
      <c r="T256" s="30"/>
      <c r="U256" s="30" t="b">
        <f>IFERROR(OR('Upload Data'!$A243 = "", IFERROR(AND(LEN('Upload Data'!$A243 ) = 11, LEFT('Upload Data'!$A243, 4) = "FSC-", MID('Upload Data'!$A243, 5, 1) &gt;= "A", MID('Upload Data'!$A243, 5, 1) &lt;= "Z", V256 &gt; 0, INT(V256) = V256), FALSE)), FALSE)</f>
        <v>1</v>
      </c>
      <c r="V256" s="30">
        <f>IFERROR(VALUE(RIGHT('Upload Data'!$A243, 6)), -1)</f>
        <v>-1</v>
      </c>
      <c r="W256" s="30"/>
      <c r="X256" s="30" t="b">
        <f>IFERROR(OR('Upload Data'!$B243 = "", IFERROR(AND(LEN(AA256) &gt;= 2, MATCH(AB256, listCertificateTypes, 0), AC256 &gt; -1, INT(AC256) = AC256), FALSE)), FALSE)</f>
        <v>1</v>
      </c>
      <c r="Y256" s="30">
        <f>IFERROR(FIND("-", 'Upload Data'!$B243, 1), 1000)</f>
        <v>1000</v>
      </c>
      <c r="Z256" s="30">
        <f>IFERROR(FIND("-", 'Upload Data'!$B243, Y256 + 1), 1000)</f>
        <v>1000</v>
      </c>
      <c r="AA256" s="30" t="str">
        <f>IFERROR(LEFT('Upload Data'!$B243, Y256 - 1), "")</f>
        <v/>
      </c>
      <c r="AB256" s="30" t="str">
        <f>IFERROR(MID('Upload Data'!$B243, Y256 + 1, Z256 - Y256 - 1), "")</f>
        <v/>
      </c>
      <c r="AC256" s="30">
        <f>IFERROR(VALUE(RIGHT('Upload Data'!$B243, 6)), -1)</f>
        <v>-1</v>
      </c>
    </row>
    <row r="257" spans="1:29">
      <c r="A257" s="29">
        <f t="shared" si="28"/>
        <v>244</v>
      </c>
      <c r="B257" s="28" t="b">
        <f>NOT(IFERROR('Upload Data'!A244 = "ERROR", TRUE))</f>
        <v>1</v>
      </c>
      <c r="C257" s="28">
        <f t="shared" si="29"/>
        <v>244</v>
      </c>
      <c r="D257" s="30" t="b">
        <f>IF(B257, ('Upload Data'!A244 &amp; 'Upload Data'!B244 &amp; 'Upload Data'!D244 &amp; 'Upload Data'!E244 &amp; 'Upload Data'!F244) &lt;&gt; "", FALSE)</f>
        <v>0</v>
      </c>
      <c r="E257" s="28" t="str">
        <f t="shared" si="33"/>
        <v/>
      </c>
      <c r="F257" s="28" t="str">
        <f t="shared" si="34"/>
        <v/>
      </c>
      <c r="G257" s="30" t="b">
        <f t="shared" si="27"/>
        <v>1</v>
      </c>
      <c r="H257" s="30" t="b">
        <f>IFERROR(AND(OR(NOT(D257), 'Upload Data'!$A244 &lt;&gt; "", 'Upload Data'!$B244 &lt;&gt; ""), I257, J257, S257 &lt;= 1), FALSE)</f>
        <v>1</v>
      </c>
      <c r="I257" s="30" t="b">
        <f t="shared" si="30"/>
        <v>1</v>
      </c>
      <c r="J257" s="30" t="b">
        <f t="shared" si="31"/>
        <v>1</v>
      </c>
      <c r="K257" s="31" t="s">
        <v>81</v>
      </c>
      <c r="L257" s="31" t="s">
        <v>81</v>
      </c>
      <c r="M257" s="30" t="b">
        <f>IFERROR(OR(NOT(D257), 'Upload Data'!E244 &lt;&gt; ""), FALSE)</f>
        <v>1</v>
      </c>
      <c r="N257" s="30" t="b">
        <f>IFERROR(OR(AND(NOT(D257), 'Upload Data'!F244 = ""), IFERROR(MATCH('Upload Data'!F244, listTradingRelationship, 0), FALSE)), FALSE)</f>
        <v>1</v>
      </c>
      <c r="O257" s="30"/>
      <c r="P257" s="30"/>
      <c r="Q257" s="30"/>
      <c r="R257" s="30" t="str">
        <f>IFERROR(IF('Upload Data'!$A244 &lt;&gt; "", 'Upload Data'!$A244, 'Upload Data'!$B244) &amp; "-" &amp; 'Upload Data'!$C244, "-")</f>
        <v>-</v>
      </c>
      <c r="S257" s="30">
        <f t="shared" si="32"/>
        <v>0</v>
      </c>
      <c r="T257" s="30"/>
      <c r="U257" s="30" t="b">
        <f>IFERROR(OR('Upload Data'!$A244 = "", IFERROR(AND(LEN('Upload Data'!$A244 ) = 11, LEFT('Upload Data'!$A244, 4) = "FSC-", MID('Upload Data'!$A244, 5, 1) &gt;= "A", MID('Upload Data'!$A244, 5, 1) &lt;= "Z", V257 &gt; 0, INT(V257) = V257), FALSE)), FALSE)</f>
        <v>1</v>
      </c>
      <c r="V257" s="30">
        <f>IFERROR(VALUE(RIGHT('Upload Data'!$A244, 6)), -1)</f>
        <v>-1</v>
      </c>
      <c r="W257" s="30"/>
      <c r="X257" s="30" t="b">
        <f>IFERROR(OR('Upload Data'!$B244 = "", IFERROR(AND(LEN(AA257) &gt;= 2, MATCH(AB257, listCertificateTypes, 0), AC257 &gt; -1, INT(AC257) = AC257), FALSE)), FALSE)</f>
        <v>1</v>
      </c>
      <c r="Y257" s="30">
        <f>IFERROR(FIND("-", 'Upload Data'!$B244, 1), 1000)</f>
        <v>1000</v>
      </c>
      <c r="Z257" s="30">
        <f>IFERROR(FIND("-", 'Upload Data'!$B244, Y257 + 1), 1000)</f>
        <v>1000</v>
      </c>
      <c r="AA257" s="30" t="str">
        <f>IFERROR(LEFT('Upload Data'!$B244, Y257 - 1), "")</f>
        <v/>
      </c>
      <c r="AB257" s="30" t="str">
        <f>IFERROR(MID('Upload Data'!$B244, Y257 + 1, Z257 - Y257 - 1), "")</f>
        <v/>
      </c>
      <c r="AC257" s="30">
        <f>IFERROR(VALUE(RIGHT('Upload Data'!$B244, 6)), -1)</f>
        <v>-1</v>
      </c>
    </row>
    <row r="258" spans="1:29">
      <c r="A258" s="29">
        <f t="shared" si="28"/>
        <v>245</v>
      </c>
      <c r="B258" s="28" t="b">
        <f>NOT(IFERROR('Upload Data'!A245 = "ERROR", TRUE))</f>
        <v>1</v>
      </c>
      <c r="C258" s="28">
        <f t="shared" si="29"/>
        <v>245</v>
      </c>
      <c r="D258" s="30" t="b">
        <f>IF(B258, ('Upload Data'!A245 &amp; 'Upload Data'!B245 &amp; 'Upload Data'!D245 &amp; 'Upload Data'!E245 &amp; 'Upload Data'!F245) &lt;&gt; "", FALSE)</f>
        <v>0</v>
      </c>
      <c r="E258" s="28" t="str">
        <f t="shared" si="33"/>
        <v/>
      </c>
      <c r="F258" s="28" t="str">
        <f t="shared" si="34"/>
        <v/>
      </c>
      <c r="G258" s="30" t="b">
        <f t="shared" si="27"/>
        <v>1</v>
      </c>
      <c r="H258" s="30" t="b">
        <f>IFERROR(AND(OR(NOT(D258), 'Upload Data'!$A245 &lt;&gt; "", 'Upload Data'!$B245 &lt;&gt; ""), I258, J258, S258 &lt;= 1), FALSE)</f>
        <v>1</v>
      </c>
      <c r="I258" s="30" t="b">
        <f t="shared" si="30"/>
        <v>1</v>
      </c>
      <c r="J258" s="30" t="b">
        <f t="shared" si="31"/>
        <v>1</v>
      </c>
      <c r="K258" s="31" t="s">
        <v>81</v>
      </c>
      <c r="L258" s="31" t="s">
        <v>81</v>
      </c>
      <c r="M258" s="30" t="b">
        <f>IFERROR(OR(NOT(D258), 'Upload Data'!E245 &lt;&gt; ""), FALSE)</f>
        <v>1</v>
      </c>
      <c r="N258" s="30" t="b">
        <f>IFERROR(OR(AND(NOT(D258), 'Upload Data'!F245 = ""), IFERROR(MATCH('Upload Data'!F245, listTradingRelationship, 0), FALSE)), FALSE)</f>
        <v>1</v>
      </c>
      <c r="O258" s="30"/>
      <c r="P258" s="30"/>
      <c r="Q258" s="30"/>
      <c r="R258" s="30" t="str">
        <f>IFERROR(IF('Upload Data'!$A245 &lt;&gt; "", 'Upload Data'!$A245, 'Upload Data'!$B245) &amp; "-" &amp; 'Upload Data'!$C245, "-")</f>
        <v>-</v>
      </c>
      <c r="S258" s="30">
        <f t="shared" si="32"/>
        <v>0</v>
      </c>
      <c r="T258" s="30"/>
      <c r="U258" s="30" t="b">
        <f>IFERROR(OR('Upload Data'!$A245 = "", IFERROR(AND(LEN('Upload Data'!$A245 ) = 11, LEFT('Upload Data'!$A245, 4) = "FSC-", MID('Upload Data'!$A245, 5, 1) &gt;= "A", MID('Upload Data'!$A245, 5, 1) &lt;= "Z", V258 &gt; 0, INT(V258) = V258), FALSE)), FALSE)</f>
        <v>1</v>
      </c>
      <c r="V258" s="30">
        <f>IFERROR(VALUE(RIGHT('Upload Data'!$A245, 6)), -1)</f>
        <v>-1</v>
      </c>
      <c r="W258" s="30"/>
      <c r="X258" s="30" t="b">
        <f>IFERROR(OR('Upload Data'!$B245 = "", IFERROR(AND(LEN(AA258) &gt;= 2, MATCH(AB258, listCertificateTypes, 0), AC258 &gt; -1, INT(AC258) = AC258), FALSE)), FALSE)</f>
        <v>1</v>
      </c>
      <c r="Y258" s="30">
        <f>IFERROR(FIND("-", 'Upload Data'!$B245, 1), 1000)</f>
        <v>1000</v>
      </c>
      <c r="Z258" s="30">
        <f>IFERROR(FIND("-", 'Upload Data'!$B245, Y258 + 1), 1000)</f>
        <v>1000</v>
      </c>
      <c r="AA258" s="30" t="str">
        <f>IFERROR(LEFT('Upload Data'!$B245, Y258 - 1), "")</f>
        <v/>
      </c>
      <c r="AB258" s="30" t="str">
        <f>IFERROR(MID('Upload Data'!$B245, Y258 + 1, Z258 - Y258 - 1), "")</f>
        <v/>
      </c>
      <c r="AC258" s="30">
        <f>IFERROR(VALUE(RIGHT('Upload Data'!$B245, 6)), -1)</f>
        <v>-1</v>
      </c>
    </row>
    <row r="259" spans="1:29">
      <c r="A259" s="29">
        <f t="shared" si="28"/>
        <v>246</v>
      </c>
      <c r="B259" s="28" t="b">
        <f>NOT(IFERROR('Upload Data'!A246 = "ERROR", TRUE))</f>
        <v>1</v>
      </c>
      <c r="C259" s="28">
        <f t="shared" si="29"/>
        <v>246</v>
      </c>
      <c r="D259" s="30" t="b">
        <f>IF(B259, ('Upload Data'!A246 &amp; 'Upload Data'!B246 &amp; 'Upload Data'!D246 &amp; 'Upload Data'!E246 &amp; 'Upload Data'!F246) &lt;&gt; "", FALSE)</f>
        <v>0</v>
      </c>
      <c r="E259" s="28" t="str">
        <f t="shared" si="33"/>
        <v/>
      </c>
      <c r="F259" s="28" t="str">
        <f t="shared" si="34"/>
        <v/>
      </c>
      <c r="G259" s="30" t="b">
        <f t="shared" si="27"/>
        <v>1</v>
      </c>
      <c r="H259" s="30" t="b">
        <f>IFERROR(AND(OR(NOT(D259), 'Upload Data'!$A246 &lt;&gt; "", 'Upload Data'!$B246 &lt;&gt; ""), I259, J259, S259 &lt;= 1), FALSE)</f>
        <v>1</v>
      </c>
      <c r="I259" s="30" t="b">
        <f t="shared" si="30"/>
        <v>1</v>
      </c>
      <c r="J259" s="30" t="b">
        <f t="shared" si="31"/>
        <v>1</v>
      </c>
      <c r="K259" s="31" t="s">
        <v>81</v>
      </c>
      <c r="L259" s="31" t="s">
        <v>81</v>
      </c>
      <c r="M259" s="30" t="b">
        <f>IFERROR(OR(NOT(D259), 'Upload Data'!E246 &lt;&gt; ""), FALSE)</f>
        <v>1</v>
      </c>
      <c r="N259" s="30" t="b">
        <f>IFERROR(OR(AND(NOT(D259), 'Upload Data'!F246 = ""), IFERROR(MATCH('Upload Data'!F246, listTradingRelationship, 0), FALSE)), FALSE)</f>
        <v>1</v>
      </c>
      <c r="O259" s="30"/>
      <c r="P259" s="30"/>
      <c r="Q259" s="30"/>
      <c r="R259" s="30" t="str">
        <f>IFERROR(IF('Upload Data'!$A246 &lt;&gt; "", 'Upload Data'!$A246, 'Upload Data'!$B246) &amp; "-" &amp; 'Upload Data'!$C246, "-")</f>
        <v>-</v>
      </c>
      <c r="S259" s="30">
        <f t="shared" si="32"/>
        <v>0</v>
      </c>
      <c r="T259" s="30"/>
      <c r="U259" s="30" t="b">
        <f>IFERROR(OR('Upload Data'!$A246 = "", IFERROR(AND(LEN('Upload Data'!$A246 ) = 11, LEFT('Upload Data'!$A246, 4) = "FSC-", MID('Upload Data'!$A246, 5, 1) &gt;= "A", MID('Upload Data'!$A246, 5, 1) &lt;= "Z", V259 &gt; 0, INT(V259) = V259), FALSE)), FALSE)</f>
        <v>1</v>
      </c>
      <c r="V259" s="30">
        <f>IFERROR(VALUE(RIGHT('Upload Data'!$A246, 6)), -1)</f>
        <v>-1</v>
      </c>
      <c r="W259" s="30"/>
      <c r="X259" s="30" t="b">
        <f>IFERROR(OR('Upload Data'!$B246 = "", IFERROR(AND(LEN(AA259) &gt;= 2, MATCH(AB259, listCertificateTypes, 0), AC259 &gt; -1, INT(AC259) = AC259), FALSE)), FALSE)</f>
        <v>1</v>
      </c>
      <c r="Y259" s="30">
        <f>IFERROR(FIND("-", 'Upload Data'!$B246, 1), 1000)</f>
        <v>1000</v>
      </c>
      <c r="Z259" s="30">
        <f>IFERROR(FIND("-", 'Upload Data'!$B246, Y259 + 1), 1000)</f>
        <v>1000</v>
      </c>
      <c r="AA259" s="30" t="str">
        <f>IFERROR(LEFT('Upload Data'!$B246, Y259 - 1), "")</f>
        <v/>
      </c>
      <c r="AB259" s="30" t="str">
        <f>IFERROR(MID('Upload Data'!$B246, Y259 + 1, Z259 - Y259 - 1), "")</f>
        <v/>
      </c>
      <c r="AC259" s="30">
        <f>IFERROR(VALUE(RIGHT('Upload Data'!$B246, 6)), -1)</f>
        <v>-1</v>
      </c>
    </row>
    <row r="260" spans="1:29">
      <c r="A260" s="29">
        <f t="shared" si="28"/>
        <v>247</v>
      </c>
      <c r="B260" s="28" t="b">
        <f>NOT(IFERROR('Upload Data'!A247 = "ERROR", TRUE))</f>
        <v>1</v>
      </c>
      <c r="C260" s="28">
        <f t="shared" si="29"/>
        <v>247</v>
      </c>
      <c r="D260" s="30" t="b">
        <f>IF(B260, ('Upload Data'!A247 &amp; 'Upload Data'!B247 &amp; 'Upload Data'!D247 &amp; 'Upload Data'!E247 &amp; 'Upload Data'!F247) &lt;&gt; "", FALSE)</f>
        <v>0</v>
      </c>
      <c r="E260" s="28" t="str">
        <f t="shared" si="33"/>
        <v/>
      </c>
      <c r="F260" s="28" t="str">
        <f t="shared" si="34"/>
        <v/>
      </c>
      <c r="G260" s="30" t="b">
        <f t="shared" si="27"/>
        <v>1</v>
      </c>
      <c r="H260" s="30" t="b">
        <f>IFERROR(AND(OR(NOT(D260), 'Upload Data'!$A247 &lt;&gt; "", 'Upload Data'!$B247 &lt;&gt; ""), I260, J260, S260 &lt;= 1), FALSE)</f>
        <v>1</v>
      </c>
      <c r="I260" s="30" t="b">
        <f t="shared" si="30"/>
        <v>1</v>
      </c>
      <c r="J260" s="30" t="b">
        <f t="shared" si="31"/>
        <v>1</v>
      </c>
      <c r="K260" s="31" t="s">
        <v>81</v>
      </c>
      <c r="L260" s="31" t="s">
        <v>81</v>
      </c>
      <c r="M260" s="30" t="b">
        <f>IFERROR(OR(NOT(D260), 'Upload Data'!E247 &lt;&gt; ""), FALSE)</f>
        <v>1</v>
      </c>
      <c r="N260" s="30" t="b">
        <f>IFERROR(OR(AND(NOT(D260), 'Upload Data'!F247 = ""), IFERROR(MATCH('Upload Data'!F247, listTradingRelationship, 0), FALSE)), FALSE)</f>
        <v>1</v>
      </c>
      <c r="O260" s="30"/>
      <c r="P260" s="30"/>
      <c r="Q260" s="30"/>
      <c r="R260" s="30" t="str">
        <f>IFERROR(IF('Upload Data'!$A247 &lt;&gt; "", 'Upload Data'!$A247, 'Upload Data'!$B247) &amp; "-" &amp; 'Upload Data'!$C247, "-")</f>
        <v>-</v>
      </c>
      <c r="S260" s="30">
        <f t="shared" si="32"/>
        <v>0</v>
      </c>
      <c r="T260" s="30"/>
      <c r="U260" s="30" t="b">
        <f>IFERROR(OR('Upload Data'!$A247 = "", IFERROR(AND(LEN('Upload Data'!$A247 ) = 11, LEFT('Upload Data'!$A247, 4) = "FSC-", MID('Upload Data'!$A247, 5, 1) &gt;= "A", MID('Upload Data'!$A247, 5, 1) &lt;= "Z", V260 &gt; 0, INT(V260) = V260), FALSE)), FALSE)</f>
        <v>1</v>
      </c>
      <c r="V260" s="30">
        <f>IFERROR(VALUE(RIGHT('Upload Data'!$A247, 6)), -1)</f>
        <v>-1</v>
      </c>
      <c r="W260" s="30"/>
      <c r="X260" s="30" t="b">
        <f>IFERROR(OR('Upload Data'!$B247 = "", IFERROR(AND(LEN(AA260) &gt;= 2, MATCH(AB260, listCertificateTypes, 0), AC260 &gt; -1, INT(AC260) = AC260), FALSE)), FALSE)</f>
        <v>1</v>
      </c>
      <c r="Y260" s="30">
        <f>IFERROR(FIND("-", 'Upload Data'!$B247, 1), 1000)</f>
        <v>1000</v>
      </c>
      <c r="Z260" s="30">
        <f>IFERROR(FIND("-", 'Upload Data'!$B247, Y260 + 1), 1000)</f>
        <v>1000</v>
      </c>
      <c r="AA260" s="30" t="str">
        <f>IFERROR(LEFT('Upload Data'!$B247, Y260 - 1), "")</f>
        <v/>
      </c>
      <c r="AB260" s="30" t="str">
        <f>IFERROR(MID('Upload Data'!$B247, Y260 + 1, Z260 - Y260 - 1), "")</f>
        <v/>
      </c>
      <c r="AC260" s="30">
        <f>IFERROR(VALUE(RIGHT('Upload Data'!$B247, 6)), -1)</f>
        <v>-1</v>
      </c>
    </row>
    <row r="261" spans="1:29">
      <c r="A261" s="29">
        <f t="shared" si="28"/>
        <v>248</v>
      </c>
      <c r="B261" s="28" t="b">
        <f>NOT(IFERROR('Upload Data'!A248 = "ERROR", TRUE))</f>
        <v>1</v>
      </c>
      <c r="C261" s="28">
        <f t="shared" si="29"/>
        <v>248</v>
      </c>
      <c r="D261" s="30" t="b">
        <f>IF(B261, ('Upload Data'!A248 &amp; 'Upload Data'!B248 &amp; 'Upload Data'!D248 &amp; 'Upload Data'!E248 &amp; 'Upload Data'!F248) &lt;&gt; "", FALSE)</f>
        <v>0</v>
      </c>
      <c r="E261" s="28" t="str">
        <f t="shared" si="33"/>
        <v/>
      </c>
      <c r="F261" s="28" t="str">
        <f t="shared" si="34"/>
        <v/>
      </c>
      <c r="G261" s="30" t="b">
        <f t="shared" si="27"/>
        <v>1</v>
      </c>
      <c r="H261" s="30" t="b">
        <f>IFERROR(AND(OR(NOT(D261), 'Upload Data'!$A248 &lt;&gt; "", 'Upload Data'!$B248 &lt;&gt; ""), I261, J261, S261 &lt;= 1), FALSE)</f>
        <v>1</v>
      </c>
      <c r="I261" s="30" t="b">
        <f t="shared" si="30"/>
        <v>1</v>
      </c>
      <c r="J261" s="30" t="b">
        <f t="shared" si="31"/>
        <v>1</v>
      </c>
      <c r="K261" s="31" t="s">
        <v>81</v>
      </c>
      <c r="L261" s="31" t="s">
        <v>81</v>
      </c>
      <c r="M261" s="30" t="b">
        <f>IFERROR(OR(NOT(D261), 'Upload Data'!E248 &lt;&gt; ""), FALSE)</f>
        <v>1</v>
      </c>
      <c r="N261" s="30" t="b">
        <f>IFERROR(OR(AND(NOT(D261), 'Upload Data'!F248 = ""), IFERROR(MATCH('Upload Data'!F248, listTradingRelationship, 0), FALSE)), FALSE)</f>
        <v>1</v>
      </c>
      <c r="O261" s="30"/>
      <c r="P261" s="30"/>
      <c r="Q261" s="30"/>
      <c r="R261" s="30" t="str">
        <f>IFERROR(IF('Upload Data'!$A248 &lt;&gt; "", 'Upload Data'!$A248, 'Upload Data'!$B248) &amp; "-" &amp; 'Upload Data'!$C248, "-")</f>
        <v>-</v>
      </c>
      <c r="S261" s="30">
        <f t="shared" si="32"/>
        <v>0</v>
      </c>
      <c r="T261" s="30"/>
      <c r="U261" s="30" t="b">
        <f>IFERROR(OR('Upload Data'!$A248 = "", IFERROR(AND(LEN('Upload Data'!$A248 ) = 11, LEFT('Upload Data'!$A248, 4) = "FSC-", MID('Upload Data'!$A248, 5, 1) &gt;= "A", MID('Upload Data'!$A248, 5, 1) &lt;= "Z", V261 &gt; 0, INT(V261) = V261), FALSE)), FALSE)</f>
        <v>1</v>
      </c>
      <c r="V261" s="30">
        <f>IFERROR(VALUE(RIGHT('Upload Data'!$A248, 6)), -1)</f>
        <v>-1</v>
      </c>
      <c r="W261" s="30"/>
      <c r="X261" s="30" t="b">
        <f>IFERROR(OR('Upload Data'!$B248 = "", IFERROR(AND(LEN(AA261) &gt;= 2, MATCH(AB261, listCertificateTypes, 0), AC261 &gt; -1, INT(AC261) = AC261), FALSE)), FALSE)</f>
        <v>1</v>
      </c>
      <c r="Y261" s="30">
        <f>IFERROR(FIND("-", 'Upload Data'!$B248, 1), 1000)</f>
        <v>1000</v>
      </c>
      <c r="Z261" s="30">
        <f>IFERROR(FIND("-", 'Upload Data'!$B248, Y261 + 1), 1000)</f>
        <v>1000</v>
      </c>
      <c r="AA261" s="30" t="str">
        <f>IFERROR(LEFT('Upload Data'!$B248, Y261 - 1), "")</f>
        <v/>
      </c>
      <c r="AB261" s="30" t="str">
        <f>IFERROR(MID('Upload Data'!$B248, Y261 + 1, Z261 - Y261 - 1), "")</f>
        <v/>
      </c>
      <c r="AC261" s="30">
        <f>IFERROR(VALUE(RIGHT('Upload Data'!$B248, 6)), -1)</f>
        <v>-1</v>
      </c>
    </row>
    <row r="262" spans="1:29">
      <c r="A262" s="29">
        <f t="shared" si="28"/>
        <v>249</v>
      </c>
      <c r="B262" s="28" t="b">
        <f>NOT(IFERROR('Upload Data'!A249 = "ERROR", TRUE))</f>
        <v>1</v>
      </c>
      <c r="C262" s="28">
        <f t="shared" si="29"/>
        <v>249</v>
      </c>
      <c r="D262" s="30" t="b">
        <f>IF(B262, ('Upload Data'!A249 &amp; 'Upload Data'!B249 &amp; 'Upload Data'!D249 &amp; 'Upload Data'!E249 &amp; 'Upload Data'!F249) &lt;&gt; "", FALSE)</f>
        <v>0</v>
      </c>
      <c r="E262" s="28" t="str">
        <f t="shared" si="33"/>
        <v/>
      </c>
      <c r="F262" s="28" t="str">
        <f t="shared" si="34"/>
        <v/>
      </c>
      <c r="G262" s="30" t="b">
        <f t="shared" si="27"/>
        <v>1</v>
      </c>
      <c r="H262" s="30" t="b">
        <f>IFERROR(AND(OR(NOT(D262), 'Upload Data'!$A249 &lt;&gt; "", 'Upload Data'!$B249 &lt;&gt; ""), I262, J262, S262 &lt;= 1), FALSE)</f>
        <v>1</v>
      </c>
      <c r="I262" s="30" t="b">
        <f t="shared" si="30"/>
        <v>1</v>
      </c>
      <c r="J262" s="30" t="b">
        <f t="shared" si="31"/>
        <v>1</v>
      </c>
      <c r="K262" s="31" t="s">
        <v>81</v>
      </c>
      <c r="L262" s="31" t="s">
        <v>81</v>
      </c>
      <c r="M262" s="30" t="b">
        <f>IFERROR(OR(NOT(D262), 'Upload Data'!E249 &lt;&gt; ""), FALSE)</f>
        <v>1</v>
      </c>
      <c r="N262" s="30" t="b">
        <f>IFERROR(OR(AND(NOT(D262), 'Upload Data'!F249 = ""), IFERROR(MATCH('Upload Data'!F249, listTradingRelationship, 0), FALSE)), FALSE)</f>
        <v>1</v>
      </c>
      <c r="O262" s="30"/>
      <c r="P262" s="30"/>
      <c r="Q262" s="30"/>
      <c r="R262" s="30" t="str">
        <f>IFERROR(IF('Upload Data'!$A249 &lt;&gt; "", 'Upload Data'!$A249, 'Upload Data'!$B249) &amp; "-" &amp; 'Upload Data'!$C249, "-")</f>
        <v>-</v>
      </c>
      <c r="S262" s="30">
        <f t="shared" si="32"/>
        <v>0</v>
      </c>
      <c r="T262" s="30"/>
      <c r="U262" s="30" t="b">
        <f>IFERROR(OR('Upload Data'!$A249 = "", IFERROR(AND(LEN('Upload Data'!$A249 ) = 11, LEFT('Upload Data'!$A249, 4) = "FSC-", MID('Upload Data'!$A249, 5, 1) &gt;= "A", MID('Upload Data'!$A249, 5, 1) &lt;= "Z", V262 &gt; 0, INT(V262) = V262), FALSE)), FALSE)</f>
        <v>1</v>
      </c>
      <c r="V262" s="30">
        <f>IFERROR(VALUE(RIGHT('Upload Data'!$A249, 6)), -1)</f>
        <v>-1</v>
      </c>
      <c r="W262" s="30"/>
      <c r="X262" s="30" t="b">
        <f>IFERROR(OR('Upload Data'!$B249 = "", IFERROR(AND(LEN(AA262) &gt;= 2, MATCH(AB262, listCertificateTypes, 0), AC262 &gt; -1, INT(AC262) = AC262), FALSE)), FALSE)</f>
        <v>1</v>
      </c>
      <c r="Y262" s="30">
        <f>IFERROR(FIND("-", 'Upload Data'!$B249, 1), 1000)</f>
        <v>1000</v>
      </c>
      <c r="Z262" s="30">
        <f>IFERROR(FIND("-", 'Upload Data'!$B249, Y262 + 1), 1000)</f>
        <v>1000</v>
      </c>
      <c r="AA262" s="30" t="str">
        <f>IFERROR(LEFT('Upload Data'!$B249, Y262 - 1), "")</f>
        <v/>
      </c>
      <c r="AB262" s="30" t="str">
        <f>IFERROR(MID('Upload Data'!$B249, Y262 + 1, Z262 - Y262 - 1), "")</f>
        <v/>
      </c>
      <c r="AC262" s="30">
        <f>IFERROR(VALUE(RIGHT('Upload Data'!$B249, 6)), -1)</f>
        <v>-1</v>
      </c>
    </row>
    <row r="263" spans="1:29">
      <c r="A263" s="29">
        <f t="shared" si="28"/>
        <v>250</v>
      </c>
      <c r="B263" s="28" t="b">
        <f>NOT(IFERROR('Upload Data'!A250 = "ERROR", TRUE))</f>
        <v>1</v>
      </c>
      <c r="C263" s="28">
        <f t="shared" si="29"/>
        <v>250</v>
      </c>
      <c r="D263" s="30" t="b">
        <f>IF(B263, ('Upload Data'!A250 &amp; 'Upload Data'!B250 &amp; 'Upload Data'!D250 &amp; 'Upload Data'!E250 &amp; 'Upload Data'!F250) &lt;&gt; "", FALSE)</f>
        <v>0</v>
      </c>
      <c r="E263" s="28" t="str">
        <f t="shared" si="33"/>
        <v/>
      </c>
      <c r="F263" s="28" t="str">
        <f t="shared" si="34"/>
        <v/>
      </c>
      <c r="G263" s="30" t="b">
        <f t="shared" si="27"/>
        <v>1</v>
      </c>
      <c r="H263" s="30" t="b">
        <f>IFERROR(AND(OR(NOT(D263), 'Upload Data'!$A250 &lt;&gt; "", 'Upload Data'!$B250 &lt;&gt; ""), I263, J263, S263 &lt;= 1), FALSE)</f>
        <v>1</v>
      </c>
      <c r="I263" s="30" t="b">
        <f t="shared" si="30"/>
        <v>1</v>
      </c>
      <c r="J263" s="30" t="b">
        <f t="shared" si="31"/>
        <v>1</v>
      </c>
      <c r="K263" s="31" t="s">
        <v>81</v>
      </c>
      <c r="L263" s="31" t="s">
        <v>81</v>
      </c>
      <c r="M263" s="30" t="b">
        <f>IFERROR(OR(NOT(D263), 'Upload Data'!E250 &lt;&gt; ""), FALSE)</f>
        <v>1</v>
      </c>
      <c r="N263" s="30" t="b">
        <f>IFERROR(OR(AND(NOT(D263), 'Upload Data'!F250 = ""), IFERROR(MATCH('Upload Data'!F250, listTradingRelationship, 0), FALSE)), FALSE)</f>
        <v>1</v>
      </c>
      <c r="O263" s="30"/>
      <c r="P263" s="30"/>
      <c r="Q263" s="30"/>
      <c r="R263" s="30" t="str">
        <f>IFERROR(IF('Upload Data'!$A250 &lt;&gt; "", 'Upload Data'!$A250, 'Upload Data'!$B250) &amp; "-" &amp; 'Upload Data'!$C250, "-")</f>
        <v>-</v>
      </c>
      <c r="S263" s="30">
        <f t="shared" si="32"/>
        <v>0</v>
      </c>
      <c r="T263" s="30"/>
      <c r="U263" s="30" t="b">
        <f>IFERROR(OR('Upload Data'!$A250 = "", IFERROR(AND(LEN('Upload Data'!$A250 ) = 11, LEFT('Upload Data'!$A250, 4) = "FSC-", MID('Upload Data'!$A250, 5, 1) &gt;= "A", MID('Upload Data'!$A250, 5, 1) &lt;= "Z", V263 &gt; 0, INT(V263) = V263), FALSE)), FALSE)</f>
        <v>1</v>
      </c>
      <c r="V263" s="30">
        <f>IFERROR(VALUE(RIGHT('Upload Data'!$A250, 6)), -1)</f>
        <v>-1</v>
      </c>
      <c r="W263" s="30"/>
      <c r="X263" s="30" t="b">
        <f>IFERROR(OR('Upload Data'!$B250 = "", IFERROR(AND(LEN(AA263) &gt;= 2, MATCH(AB263, listCertificateTypes, 0), AC263 &gt; -1, INT(AC263) = AC263), FALSE)), FALSE)</f>
        <v>1</v>
      </c>
      <c r="Y263" s="30">
        <f>IFERROR(FIND("-", 'Upload Data'!$B250, 1), 1000)</f>
        <v>1000</v>
      </c>
      <c r="Z263" s="30">
        <f>IFERROR(FIND("-", 'Upload Data'!$B250, Y263 + 1), 1000)</f>
        <v>1000</v>
      </c>
      <c r="AA263" s="30" t="str">
        <f>IFERROR(LEFT('Upload Data'!$B250, Y263 - 1), "")</f>
        <v/>
      </c>
      <c r="AB263" s="30" t="str">
        <f>IFERROR(MID('Upload Data'!$B250, Y263 + 1, Z263 - Y263 - 1), "")</f>
        <v/>
      </c>
      <c r="AC263" s="30">
        <f>IFERROR(VALUE(RIGHT('Upload Data'!$B250, 6)), -1)</f>
        <v>-1</v>
      </c>
    </row>
    <row r="264" spans="1:29">
      <c r="A264" s="29">
        <f t="shared" si="28"/>
        <v>251</v>
      </c>
      <c r="B264" s="28" t="b">
        <f>NOT(IFERROR('Upload Data'!A251 = "ERROR", TRUE))</f>
        <v>1</v>
      </c>
      <c r="C264" s="28">
        <f t="shared" si="29"/>
        <v>251</v>
      </c>
      <c r="D264" s="30" t="b">
        <f>IF(B264, ('Upload Data'!A251 &amp; 'Upload Data'!B251 &amp; 'Upload Data'!D251 &amp; 'Upload Data'!E251 &amp; 'Upload Data'!F251) &lt;&gt; "", FALSE)</f>
        <v>0</v>
      </c>
      <c r="E264" s="28" t="str">
        <f t="shared" si="33"/>
        <v/>
      </c>
      <c r="F264" s="28" t="str">
        <f t="shared" si="34"/>
        <v/>
      </c>
      <c r="G264" s="30" t="b">
        <f t="shared" si="27"/>
        <v>1</v>
      </c>
      <c r="H264" s="30" t="b">
        <f>IFERROR(AND(OR(NOT(D264), 'Upload Data'!$A251 &lt;&gt; "", 'Upload Data'!$B251 &lt;&gt; ""), I264, J264, S264 &lt;= 1), FALSE)</f>
        <v>1</v>
      </c>
      <c r="I264" s="30" t="b">
        <f t="shared" si="30"/>
        <v>1</v>
      </c>
      <c r="J264" s="30" t="b">
        <f t="shared" si="31"/>
        <v>1</v>
      </c>
      <c r="K264" s="31" t="s">
        <v>81</v>
      </c>
      <c r="L264" s="31" t="s">
        <v>81</v>
      </c>
      <c r="M264" s="30" t="b">
        <f>IFERROR(OR(NOT(D264), 'Upload Data'!E251 &lt;&gt; ""), FALSE)</f>
        <v>1</v>
      </c>
      <c r="N264" s="30" t="b">
        <f>IFERROR(OR(AND(NOT(D264), 'Upload Data'!F251 = ""), IFERROR(MATCH('Upload Data'!F251, listTradingRelationship, 0), FALSE)), FALSE)</f>
        <v>1</v>
      </c>
      <c r="O264" s="30"/>
      <c r="P264" s="30"/>
      <c r="Q264" s="30"/>
      <c r="R264" s="30" t="str">
        <f>IFERROR(IF('Upload Data'!$A251 &lt;&gt; "", 'Upload Data'!$A251, 'Upload Data'!$B251) &amp; "-" &amp; 'Upload Data'!$C251, "-")</f>
        <v>-</v>
      </c>
      <c r="S264" s="30">
        <f t="shared" si="32"/>
        <v>0</v>
      </c>
      <c r="T264" s="30"/>
      <c r="U264" s="30" t="b">
        <f>IFERROR(OR('Upload Data'!$A251 = "", IFERROR(AND(LEN('Upload Data'!$A251 ) = 11, LEFT('Upload Data'!$A251, 4) = "FSC-", MID('Upload Data'!$A251, 5, 1) &gt;= "A", MID('Upload Data'!$A251, 5, 1) &lt;= "Z", V264 &gt; 0, INT(V264) = V264), FALSE)), FALSE)</f>
        <v>1</v>
      </c>
      <c r="V264" s="30">
        <f>IFERROR(VALUE(RIGHT('Upload Data'!$A251, 6)), -1)</f>
        <v>-1</v>
      </c>
      <c r="W264" s="30"/>
      <c r="X264" s="30" t="b">
        <f>IFERROR(OR('Upload Data'!$B251 = "", IFERROR(AND(LEN(AA264) &gt;= 2, MATCH(AB264, listCertificateTypes, 0), AC264 &gt; -1, INT(AC264) = AC264), FALSE)), FALSE)</f>
        <v>1</v>
      </c>
      <c r="Y264" s="30">
        <f>IFERROR(FIND("-", 'Upload Data'!$B251, 1), 1000)</f>
        <v>1000</v>
      </c>
      <c r="Z264" s="30">
        <f>IFERROR(FIND("-", 'Upload Data'!$B251, Y264 + 1), 1000)</f>
        <v>1000</v>
      </c>
      <c r="AA264" s="30" t="str">
        <f>IFERROR(LEFT('Upload Data'!$B251, Y264 - 1), "")</f>
        <v/>
      </c>
      <c r="AB264" s="30" t="str">
        <f>IFERROR(MID('Upload Data'!$B251, Y264 + 1, Z264 - Y264 - 1), "")</f>
        <v/>
      </c>
      <c r="AC264" s="30">
        <f>IFERROR(VALUE(RIGHT('Upload Data'!$B251, 6)), -1)</f>
        <v>-1</v>
      </c>
    </row>
    <row r="265" spans="1:29">
      <c r="A265" s="29">
        <f t="shared" si="28"/>
        <v>252</v>
      </c>
      <c r="B265" s="28" t="b">
        <f>NOT(IFERROR('Upload Data'!A252 = "ERROR", TRUE))</f>
        <v>1</v>
      </c>
      <c r="C265" s="28">
        <f t="shared" si="29"/>
        <v>252</v>
      </c>
      <c r="D265" s="30" t="b">
        <f>IF(B265, ('Upload Data'!A252 &amp; 'Upload Data'!B252 &amp; 'Upload Data'!D252 &amp; 'Upload Data'!E252 &amp; 'Upload Data'!F252) &lt;&gt; "", FALSE)</f>
        <v>0</v>
      </c>
      <c r="E265" s="28" t="str">
        <f t="shared" si="33"/>
        <v/>
      </c>
      <c r="F265" s="28" t="str">
        <f t="shared" si="34"/>
        <v/>
      </c>
      <c r="G265" s="30" t="b">
        <f t="shared" si="27"/>
        <v>1</v>
      </c>
      <c r="H265" s="30" t="b">
        <f>IFERROR(AND(OR(NOT(D265), 'Upload Data'!$A252 &lt;&gt; "", 'Upload Data'!$B252 &lt;&gt; ""), I265, J265, S265 &lt;= 1), FALSE)</f>
        <v>1</v>
      </c>
      <c r="I265" s="30" t="b">
        <f t="shared" si="30"/>
        <v>1</v>
      </c>
      <c r="J265" s="30" t="b">
        <f t="shared" si="31"/>
        <v>1</v>
      </c>
      <c r="K265" s="31" t="s">
        <v>81</v>
      </c>
      <c r="L265" s="31" t="s">
        <v>81</v>
      </c>
      <c r="M265" s="30" t="b">
        <f>IFERROR(OR(NOT(D265), 'Upload Data'!E252 &lt;&gt; ""), FALSE)</f>
        <v>1</v>
      </c>
      <c r="N265" s="30" t="b">
        <f>IFERROR(OR(AND(NOT(D265), 'Upload Data'!F252 = ""), IFERROR(MATCH('Upload Data'!F252, listTradingRelationship, 0), FALSE)), FALSE)</f>
        <v>1</v>
      </c>
      <c r="O265" s="30"/>
      <c r="P265" s="30"/>
      <c r="Q265" s="30"/>
      <c r="R265" s="30" t="str">
        <f>IFERROR(IF('Upload Data'!$A252 &lt;&gt; "", 'Upload Data'!$A252, 'Upload Data'!$B252) &amp; "-" &amp; 'Upload Data'!$C252, "-")</f>
        <v>-</v>
      </c>
      <c r="S265" s="30">
        <f t="shared" si="32"/>
        <v>0</v>
      </c>
      <c r="T265" s="30"/>
      <c r="U265" s="30" t="b">
        <f>IFERROR(OR('Upload Data'!$A252 = "", IFERROR(AND(LEN('Upload Data'!$A252 ) = 11, LEFT('Upload Data'!$A252, 4) = "FSC-", MID('Upload Data'!$A252, 5, 1) &gt;= "A", MID('Upload Data'!$A252, 5, 1) &lt;= "Z", V265 &gt; 0, INT(V265) = V265), FALSE)), FALSE)</f>
        <v>1</v>
      </c>
      <c r="V265" s="30">
        <f>IFERROR(VALUE(RIGHT('Upload Data'!$A252, 6)), -1)</f>
        <v>-1</v>
      </c>
      <c r="W265" s="30"/>
      <c r="X265" s="30" t="b">
        <f>IFERROR(OR('Upload Data'!$B252 = "", IFERROR(AND(LEN(AA265) &gt;= 2, MATCH(AB265, listCertificateTypes, 0), AC265 &gt; -1, INT(AC265) = AC265), FALSE)), FALSE)</f>
        <v>1</v>
      </c>
      <c r="Y265" s="30">
        <f>IFERROR(FIND("-", 'Upload Data'!$B252, 1), 1000)</f>
        <v>1000</v>
      </c>
      <c r="Z265" s="30">
        <f>IFERROR(FIND("-", 'Upload Data'!$B252, Y265 + 1), 1000)</f>
        <v>1000</v>
      </c>
      <c r="AA265" s="30" t="str">
        <f>IFERROR(LEFT('Upload Data'!$B252, Y265 - 1), "")</f>
        <v/>
      </c>
      <c r="AB265" s="30" t="str">
        <f>IFERROR(MID('Upload Data'!$B252, Y265 + 1, Z265 - Y265 - 1), "")</f>
        <v/>
      </c>
      <c r="AC265" s="30">
        <f>IFERROR(VALUE(RIGHT('Upload Data'!$B252, 6)), -1)</f>
        <v>-1</v>
      </c>
    </row>
    <row r="266" spans="1:29">
      <c r="A266" s="29">
        <f t="shared" si="28"/>
        <v>253</v>
      </c>
      <c r="B266" s="28" t="b">
        <f>NOT(IFERROR('Upload Data'!A253 = "ERROR", TRUE))</f>
        <v>1</v>
      </c>
      <c r="C266" s="28">
        <f t="shared" si="29"/>
        <v>253</v>
      </c>
      <c r="D266" s="30" t="b">
        <f>IF(B266, ('Upload Data'!A253 &amp; 'Upload Data'!B253 &amp; 'Upload Data'!D253 &amp; 'Upload Data'!E253 &amp; 'Upload Data'!F253) &lt;&gt; "", FALSE)</f>
        <v>0</v>
      </c>
      <c r="E266" s="28" t="str">
        <f t="shared" si="33"/>
        <v/>
      </c>
      <c r="F266" s="28" t="str">
        <f t="shared" si="34"/>
        <v/>
      </c>
      <c r="G266" s="30" t="b">
        <f t="shared" si="27"/>
        <v>1</v>
      </c>
      <c r="H266" s="30" t="b">
        <f>IFERROR(AND(OR(NOT(D266), 'Upload Data'!$A253 &lt;&gt; "", 'Upload Data'!$B253 &lt;&gt; ""), I266, J266, S266 &lt;= 1), FALSE)</f>
        <v>1</v>
      </c>
      <c r="I266" s="30" t="b">
        <f t="shared" si="30"/>
        <v>1</v>
      </c>
      <c r="J266" s="30" t="b">
        <f t="shared" si="31"/>
        <v>1</v>
      </c>
      <c r="K266" s="31" t="s">
        <v>81</v>
      </c>
      <c r="L266" s="31" t="s">
        <v>81</v>
      </c>
      <c r="M266" s="30" t="b">
        <f>IFERROR(OR(NOT(D266), 'Upload Data'!E253 &lt;&gt; ""), FALSE)</f>
        <v>1</v>
      </c>
      <c r="N266" s="30" t="b">
        <f>IFERROR(OR(AND(NOT(D266), 'Upload Data'!F253 = ""), IFERROR(MATCH('Upload Data'!F253, listTradingRelationship, 0), FALSE)), FALSE)</f>
        <v>1</v>
      </c>
      <c r="O266" s="30"/>
      <c r="P266" s="30"/>
      <c r="Q266" s="30"/>
      <c r="R266" s="30" t="str">
        <f>IFERROR(IF('Upload Data'!$A253 &lt;&gt; "", 'Upload Data'!$A253, 'Upload Data'!$B253) &amp; "-" &amp; 'Upload Data'!$C253, "-")</f>
        <v>-</v>
      </c>
      <c r="S266" s="30">
        <f t="shared" si="32"/>
        <v>0</v>
      </c>
      <c r="T266" s="30"/>
      <c r="U266" s="30" t="b">
        <f>IFERROR(OR('Upload Data'!$A253 = "", IFERROR(AND(LEN('Upload Data'!$A253 ) = 11, LEFT('Upload Data'!$A253, 4) = "FSC-", MID('Upload Data'!$A253, 5, 1) &gt;= "A", MID('Upload Data'!$A253, 5, 1) &lt;= "Z", V266 &gt; 0, INT(V266) = V266), FALSE)), FALSE)</f>
        <v>1</v>
      </c>
      <c r="V266" s="30">
        <f>IFERROR(VALUE(RIGHT('Upload Data'!$A253, 6)), -1)</f>
        <v>-1</v>
      </c>
      <c r="W266" s="30"/>
      <c r="X266" s="30" t="b">
        <f>IFERROR(OR('Upload Data'!$B253 = "", IFERROR(AND(LEN(AA266) &gt;= 2, MATCH(AB266, listCertificateTypes, 0), AC266 &gt; -1, INT(AC266) = AC266), FALSE)), FALSE)</f>
        <v>1</v>
      </c>
      <c r="Y266" s="30">
        <f>IFERROR(FIND("-", 'Upload Data'!$B253, 1), 1000)</f>
        <v>1000</v>
      </c>
      <c r="Z266" s="30">
        <f>IFERROR(FIND("-", 'Upload Data'!$B253, Y266 + 1), 1000)</f>
        <v>1000</v>
      </c>
      <c r="AA266" s="30" t="str">
        <f>IFERROR(LEFT('Upload Data'!$B253, Y266 - 1), "")</f>
        <v/>
      </c>
      <c r="AB266" s="30" t="str">
        <f>IFERROR(MID('Upload Data'!$B253, Y266 + 1, Z266 - Y266 - 1), "")</f>
        <v/>
      </c>
      <c r="AC266" s="30">
        <f>IFERROR(VALUE(RIGHT('Upload Data'!$B253, 6)), -1)</f>
        <v>-1</v>
      </c>
    </row>
    <row r="267" spans="1:29">
      <c r="A267" s="29">
        <f t="shared" si="28"/>
        <v>254</v>
      </c>
      <c r="B267" s="28" t="b">
        <f>NOT(IFERROR('Upload Data'!A254 = "ERROR", TRUE))</f>
        <v>1</v>
      </c>
      <c r="C267" s="28">
        <f t="shared" si="29"/>
        <v>254</v>
      </c>
      <c r="D267" s="30" t="b">
        <f>IF(B267, ('Upload Data'!A254 &amp; 'Upload Data'!B254 &amp; 'Upload Data'!D254 &amp; 'Upload Data'!E254 &amp; 'Upload Data'!F254) &lt;&gt; "", FALSE)</f>
        <v>0</v>
      </c>
      <c r="E267" s="28" t="str">
        <f t="shared" si="33"/>
        <v/>
      </c>
      <c r="F267" s="28" t="str">
        <f t="shared" si="34"/>
        <v/>
      </c>
      <c r="G267" s="30" t="b">
        <f t="shared" si="27"/>
        <v>1</v>
      </c>
      <c r="H267" s="30" t="b">
        <f>IFERROR(AND(OR(NOT(D267), 'Upload Data'!$A254 &lt;&gt; "", 'Upload Data'!$B254 &lt;&gt; ""), I267, J267, S267 &lt;= 1), FALSE)</f>
        <v>1</v>
      </c>
      <c r="I267" s="30" t="b">
        <f t="shared" si="30"/>
        <v>1</v>
      </c>
      <c r="J267" s="30" t="b">
        <f t="shared" si="31"/>
        <v>1</v>
      </c>
      <c r="K267" s="31" t="s">
        <v>81</v>
      </c>
      <c r="L267" s="31" t="s">
        <v>81</v>
      </c>
      <c r="M267" s="30" t="b">
        <f>IFERROR(OR(NOT(D267), 'Upload Data'!E254 &lt;&gt; ""), FALSE)</f>
        <v>1</v>
      </c>
      <c r="N267" s="30" t="b">
        <f>IFERROR(OR(AND(NOT(D267), 'Upload Data'!F254 = ""), IFERROR(MATCH('Upload Data'!F254, listTradingRelationship, 0), FALSE)), FALSE)</f>
        <v>1</v>
      </c>
      <c r="O267" s="30"/>
      <c r="P267" s="30"/>
      <c r="Q267" s="30"/>
      <c r="R267" s="30" t="str">
        <f>IFERROR(IF('Upload Data'!$A254 &lt;&gt; "", 'Upload Data'!$A254, 'Upload Data'!$B254) &amp; "-" &amp; 'Upload Data'!$C254, "-")</f>
        <v>-</v>
      </c>
      <c r="S267" s="30">
        <f t="shared" si="32"/>
        <v>0</v>
      </c>
      <c r="T267" s="30"/>
      <c r="U267" s="30" t="b">
        <f>IFERROR(OR('Upload Data'!$A254 = "", IFERROR(AND(LEN('Upload Data'!$A254 ) = 11, LEFT('Upload Data'!$A254, 4) = "FSC-", MID('Upload Data'!$A254, 5, 1) &gt;= "A", MID('Upload Data'!$A254, 5, 1) &lt;= "Z", V267 &gt; 0, INT(V267) = V267), FALSE)), FALSE)</f>
        <v>1</v>
      </c>
      <c r="V267" s="30">
        <f>IFERROR(VALUE(RIGHT('Upload Data'!$A254, 6)), -1)</f>
        <v>-1</v>
      </c>
      <c r="W267" s="30"/>
      <c r="X267" s="30" t="b">
        <f>IFERROR(OR('Upload Data'!$B254 = "", IFERROR(AND(LEN(AA267) &gt;= 2, MATCH(AB267, listCertificateTypes, 0), AC267 &gt; -1, INT(AC267) = AC267), FALSE)), FALSE)</f>
        <v>1</v>
      </c>
      <c r="Y267" s="30">
        <f>IFERROR(FIND("-", 'Upload Data'!$B254, 1), 1000)</f>
        <v>1000</v>
      </c>
      <c r="Z267" s="30">
        <f>IFERROR(FIND("-", 'Upload Data'!$B254, Y267 + 1), 1000)</f>
        <v>1000</v>
      </c>
      <c r="AA267" s="30" t="str">
        <f>IFERROR(LEFT('Upload Data'!$B254, Y267 - 1), "")</f>
        <v/>
      </c>
      <c r="AB267" s="30" t="str">
        <f>IFERROR(MID('Upload Data'!$B254, Y267 + 1, Z267 - Y267 - 1), "")</f>
        <v/>
      </c>
      <c r="AC267" s="30">
        <f>IFERROR(VALUE(RIGHT('Upload Data'!$B254, 6)), -1)</f>
        <v>-1</v>
      </c>
    </row>
    <row r="268" spans="1:29">
      <c r="A268" s="29">
        <f t="shared" si="28"/>
        <v>255</v>
      </c>
      <c r="B268" s="28" t="b">
        <f>NOT(IFERROR('Upload Data'!A255 = "ERROR", TRUE))</f>
        <v>1</v>
      </c>
      <c r="C268" s="28">
        <f t="shared" si="29"/>
        <v>255</v>
      </c>
      <c r="D268" s="30" t="b">
        <f>IF(B268, ('Upload Data'!A255 &amp; 'Upload Data'!B255 &amp; 'Upload Data'!D255 &amp; 'Upload Data'!E255 &amp; 'Upload Data'!F255) &lt;&gt; "", FALSE)</f>
        <v>0</v>
      </c>
      <c r="E268" s="28" t="str">
        <f t="shared" si="33"/>
        <v/>
      </c>
      <c r="F268" s="28" t="str">
        <f t="shared" si="34"/>
        <v/>
      </c>
      <c r="G268" s="30" t="b">
        <f t="shared" si="27"/>
        <v>1</v>
      </c>
      <c r="H268" s="30" t="b">
        <f>IFERROR(AND(OR(NOT(D268), 'Upload Data'!$A255 &lt;&gt; "", 'Upload Data'!$B255 &lt;&gt; ""), I268, J268, S268 &lt;= 1), FALSE)</f>
        <v>1</v>
      </c>
      <c r="I268" s="30" t="b">
        <f t="shared" si="30"/>
        <v>1</v>
      </c>
      <c r="J268" s="30" t="b">
        <f t="shared" si="31"/>
        <v>1</v>
      </c>
      <c r="K268" s="31" t="s">
        <v>81</v>
      </c>
      <c r="L268" s="31" t="s">
        <v>81</v>
      </c>
      <c r="M268" s="30" t="b">
        <f>IFERROR(OR(NOT(D268), 'Upload Data'!E255 &lt;&gt; ""), FALSE)</f>
        <v>1</v>
      </c>
      <c r="N268" s="30" t="b">
        <f>IFERROR(OR(AND(NOT(D268), 'Upload Data'!F255 = ""), IFERROR(MATCH('Upload Data'!F255, listTradingRelationship, 0), FALSE)), FALSE)</f>
        <v>1</v>
      </c>
      <c r="O268" s="30"/>
      <c r="P268" s="30"/>
      <c r="Q268" s="30"/>
      <c r="R268" s="30" t="str">
        <f>IFERROR(IF('Upload Data'!$A255 &lt;&gt; "", 'Upload Data'!$A255, 'Upload Data'!$B255) &amp; "-" &amp; 'Upload Data'!$C255, "-")</f>
        <v>-</v>
      </c>
      <c r="S268" s="30">
        <f t="shared" si="32"/>
        <v>0</v>
      </c>
      <c r="T268" s="30"/>
      <c r="U268" s="30" t="b">
        <f>IFERROR(OR('Upload Data'!$A255 = "", IFERROR(AND(LEN('Upload Data'!$A255 ) = 11, LEFT('Upload Data'!$A255, 4) = "FSC-", MID('Upload Data'!$A255, 5, 1) &gt;= "A", MID('Upload Data'!$A255, 5, 1) &lt;= "Z", V268 &gt; 0, INT(V268) = V268), FALSE)), FALSE)</f>
        <v>1</v>
      </c>
      <c r="V268" s="30">
        <f>IFERROR(VALUE(RIGHT('Upload Data'!$A255, 6)), -1)</f>
        <v>-1</v>
      </c>
      <c r="W268" s="30"/>
      <c r="X268" s="30" t="b">
        <f>IFERROR(OR('Upload Data'!$B255 = "", IFERROR(AND(LEN(AA268) &gt;= 2, MATCH(AB268, listCertificateTypes, 0), AC268 &gt; -1, INT(AC268) = AC268), FALSE)), FALSE)</f>
        <v>1</v>
      </c>
      <c r="Y268" s="30">
        <f>IFERROR(FIND("-", 'Upload Data'!$B255, 1), 1000)</f>
        <v>1000</v>
      </c>
      <c r="Z268" s="30">
        <f>IFERROR(FIND("-", 'Upload Data'!$B255, Y268 + 1), 1000)</f>
        <v>1000</v>
      </c>
      <c r="AA268" s="30" t="str">
        <f>IFERROR(LEFT('Upload Data'!$B255, Y268 - 1), "")</f>
        <v/>
      </c>
      <c r="AB268" s="30" t="str">
        <f>IFERROR(MID('Upload Data'!$B255, Y268 + 1, Z268 - Y268 - 1), "")</f>
        <v/>
      </c>
      <c r="AC268" s="30">
        <f>IFERROR(VALUE(RIGHT('Upload Data'!$B255, 6)), -1)</f>
        <v>-1</v>
      </c>
    </row>
    <row r="269" spans="1:29">
      <c r="A269" s="29">
        <f t="shared" si="28"/>
        <v>256</v>
      </c>
      <c r="B269" s="28" t="b">
        <f>NOT(IFERROR('Upload Data'!A256 = "ERROR", TRUE))</f>
        <v>1</v>
      </c>
      <c r="C269" s="28">
        <f t="shared" si="29"/>
        <v>256</v>
      </c>
      <c r="D269" s="30" t="b">
        <f>IF(B269, ('Upload Data'!A256 &amp; 'Upload Data'!B256 &amp; 'Upload Data'!D256 &amp; 'Upload Data'!E256 &amp; 'Upload Data'!F256) &lt;&gt; "", FALSE)</f>
        <v>0</v>
      </c>
      <c r="E269" s="28" t="str">
        <f t="shared" si="33"/>
        <v/>
      </c>
      <c r="F269" s="28" t="str">
        <f t="shared" si="34"/>
        <v/>
      </c>
      <c r="G269" s="30" t="b">
        <f t="shared" si="27"/>
        <v>1</v>
      </c>
      <c r="H269" s="30" t="b">
        <f>IFERROR(AND(OR(NOT(D269), 'Upload Data'!$A256 &lt;&gt; "", 'Upload Data'!$B256 &lt;&gt; ""), I269, J269, S269 &lt;= 1), FALSE)</f>
        <v>1</v>
      </c>
      <c r="I269" s="30" t="b">
        <f t="shared" si="30"/>
        <v>1</v>
      </c>
      <c r="J269" s="30" t="b">
        <f t="shared" si="31"/>
        <v>1</v>
      </c>
      <c r="K269" s="31" t="s">
        <v>81</v>
      </c>
      <c r="L269" s="31" t="s">
        <v>81</v>
      </c>
      <c r="M269" s="30" t="b">
        <f>IFERROR(OR(NOT(D269), 'Upload Data'!E256 &lt;&gt; ""), FALSE)</f>
        <v>1</v>
      </c>
      <c r="N269" s="30" t="b">
        <f>IFERROR(OR(AND(NOT(D269), 'Upload Data'!F256 = ""), IFERROR(MATCH('Upload Data'!F256, listTradingRelationship, 0), FALSE)), FALSE)</f>
        <v>1</v>
      </c>
      <c r="O269" s="30"/>
      <c r="P269" s="30"/>
      <c r="Q269" s="30"/>
      <c r="R269" s="30" t="str">
        <f>IFERROR(IF('Upload Data'!$A256 &lt;&gt; "", 'Upload Data'!$A256, 'Upload Data'!$B256) &amp; "-" &amp; 'Upload Data'!$C256, "-")</f>
        <v>-</v>
      </c>
      <c r="S269" s="30">
        <f t="shared" si="32"/>
        <v>0</v>
      </c>
      <c r="T269" s="30"/>
      <c r="U269" s="30" t="b">
        <f>IFERROR(OR('Upload Data'!$A256 = "", IFERROR(AND(LEN('Upload Data'!$A256 ) = 11, LEFT('Upload Data'!$A256, 4) = "FSC-", MID('Upload Data'!$A256, 5, 1) &gt;= "A", MID('Upload Data'!$A256, 5, 1) &lt;= "Z", V269 &gt; 0, INT(V269) = V269), FALSE)), FALSE)</f>
        <v>1</v>
      </c>
      <c r="V269" s="30">
        <f>IFERROR(VALUE(RIGHT('Upload Data'!$A256, 6)), -1)</f>
        <v>-1</v>
      </c>
      <c r="W269" s="30"/>
      <c r="X269" s="30" t="b">
        <f>IFERROR(OR('Upload Data'!$B256 = "", IFERROR(AND(LEN(AA269) &gt;= 2, MATCH(AB269, listCertificateTypes, 0), AC269 &gt; -1, INT(AC269) = AC269), FALSE)), FALSE)</f>
        <v>1</v>
      </c>
      <c r="Y269" s="30">
        <f>IFERROR(FIND("-", 'Upload Data'!$B256, 1), 1000)</f>
        <v>1000</v>
      </c>
      <c r="Z269" s="30">
        <f>IFERROR(FIND("-", 'Upload Data'!$B256, Y269 + 1), 1000)</f>
        <v>1000</v>
      </c>
      <c r="AA269" s="30" t="str">
        <f>IFERROR(LEFT('Upload Data'!$B256, Y269 - 1), "")</f>
        <v/>
      </c>
      <c r="AB269" s="30" t="str">
        <f>IFERROR(MID('Upload Data'!$B256, Y269 + 1, Z269 - Y269 - 1), "")</f>
        <v/>
      </c>
      <c r="AC269" s="30">
        <f>IFERROR(VALUE(RIGHT('Upload Data'!$B256, 6)), -1)</f>
        <v>-1</v>
      </c>
    </row>
    <row r="270" spans="1:29">
      <c r="A270" s="29">
        <f t="shared" si="28"/>
        <v>257</v>
      </c>
      <c r="B270" s="28" t="b">
        <f>NOT(IFERROR('Upload Data'!A257 = "ERROR", TRUE))</f>
        <v>1</v>
      </c>
      <c r="C270" s="28">
        <f t="shared" si="29"/>
        <v>257</v>
      </c>
      <c r="D270" s="30" t="b">
        <f>IF(B270, ('Upload Data'!A257 &amp; 'Upload Data'!B257 &amp; 'Upload Data'!D257 &amp; 'Upload Data'!E257 &amp; 'Upload Data'!F257) &lt;&gt; "", FALSE)</f>
        <v>0</v>
      </c>
      <c r="E270" s="28" t="str">
        <f t="shared" si="33"/>
        <v/>
      </c>
      <c r="F270" s="28" t="str">
        <f t="shared" si="34"/>
        <v/>
      </c>
      <c r="G270" s="30" t="b">
        <f t="shared" si="27"/>
        <v>1</v>
      </c>
      <c r="H270" s="30" t="b">
        <f>IFERROR(AND(OR(NOT(D270), 'Upload Data'!$A257 &lt;&gt; "", 'Upload Data'!$B257 &lt;&gt; ""), I270, J270, S270 &lt;= 1), FALSE)</f>
        <v>1</v>
      </c>
      <c r="I270" s="30" t="b">
        <f t="shared" si="30"/>
        <v>1</v>
      </c>
      <c r="J270" s="30" t="b">
        <f t="shared" si="31"/>
        <v>1</v>
      </c>
      <c r="K270" s="31" t="s">
        <v>81</v>
      </c>
      <c r="L270" s="31" t="s">
        <v>81</v>
      </c>
      <c r="M270" s="30" t="b">
        <f>IFERROR(OR(NOT(D270), 'Upload Data'!E257 &lt;&gt; ""), FALSE)</f>
        <v>1</v>
      </c>
      <c r="N270" s="30" t="b">
        <f>IFERROR(OR(AND(NOT(D270), 'Upload Data'!F257 = ""), IFERROR(MATCH('Upload Data'!F257, listTradingRelationship, 0), FALSE)), FALSE)</f>
        <v>1</v>
      </c>
      <c r="O270" s="30"/>
      <c r="P270" s="30"/>
      <c r="Q270" s="30"/>
      <c r="R270" s="30" t="str">
        <f>IFERROR(IF('Upload Data'!$A257 &lt;&gt; "", 'Upload Data'!$A257, 'Upload Data'!$B257) &amp; "-" &amp; 'Upload Data'!$C257, "-")</f>
        <v>-</v>
      </c>
      <c r="S270" s="30">
        <f t="shared" si="32"/>
        <v>0</v>
      </c>
      <c r="T270" s="30"/>
      <c r="U270" s="30" t="b">
        <f>IFERROR(OR('Upload Data'!$A257 = "", IFERROR(AND(LEN('Upload Data'!$A257 ) = 11, LEFT('Upload Data'!$A257, 4) = "FSC-", MID('Upload Data'!$A257, 5, 1) &gt;= "A", MID('Upload Data'!$A257, 5, 1) &lt;= "Z", V270 &gt; 0, INT(V270) = V270), FALSE)), FALSE)</f>
        <v>1</v>
      </c>
      <c r="V270" s="30">
        <f>IFERROR(VALUE(RIGHT('Upload Data'!$A257, 6)), -1)</f>
        <v>-1</v>
      </c>
      <c r="W270" s="30"/>
      <c r="X270" s="30" t="b">
        <f>IFERROR(OR('Upload Data'!$B257 = "", IFERROR(AND(LEN(AA270) &gt;= 2, MATCH(AB270, listCertificateTypes, 0), AC270 &gt; -1, INT(AC270) = AC270), FALSE)), FALSE)</f>
        <v>1</v>
      </c>
      <c r="Y270" s="30">
        <f>IFERROR(FIND("-", 'Upload Data'!$B257, 1), 1000)</f>
        <v>1000</v>
      </c>
      <c r="Z270" s="30">
        <f>IFERROR(FIND("-", 'Upload Data'!$B257, Y270 + 1), 1000)</f>
        <v>1000</v>
      </c>
      <c r="AA270" s="30" t="str">
        <f>IFERROR(LEFT('Upload Data'!$B257, Y270 - 1), "")</f>
        <v/>
      </c>
      <c r="AB270" s="30" t="str">
        <f>IFERROR(MID('Upload Data'!$B257, Y270 + 1, Z270 - Y270 - 1), "")</f>
        <v/>
      </c>
      <c r="AC270" s="30">
        <f>IFERROR(VALUE(RIGHT('Upload Data'!$B257, 6)), -1)</f>
        <v>-1</v>
      </c>
    </row>
    <row r="271" spans="1:29">
      <c r="A271" s="29">
        <f t="shared" si="28"/>
        <v>258</v>
      </c>
      <c r="B271" s="28" t="b">
        <f>NOT(IFERROR('Upload Data'!A258 = "ERROR", TRUE))</f>
        <v>1</v>
      </c>
      <c r="C271" s="28">
        <f t="shared" si="29"/>
        <v>258</v>
      </c>
      <c r="D271" s="30" t="b">
        <f>IF(B271, ('Upload Data'!A258 &amp; 'Upload Data'!B258 &amp; 'Upload Data'!D258 &amp; 'Upload Data'!E258 &amp; 'Upload Data'!F258) &lt;&gt; "", FALSE)</f>
        <v>0</v>
      </c>
      <c r="E271" s="28" t="str">
        <f t="shared" si="33"/>
        <v/>
      </c>
      <c r="F271" s="28" t="str">
        <f t="shared" si="34"/>
        <v/>
      </c>
      <c r="G271" s="30" t="b">
        <f t="shared" ref="G271:G334" si="35">AND(I271:N271)</f>
        <v>1</v>
      </c>
      <c r="H271" s="30" t="b">
        <f>IFERROR(AND(OR(NOT(D271), 'Upload Data'!$A258 &lt;&gt; "", 'Upload Data'!$B258 &lt;&gt; ""), I271, J271, S271 &lt;= 1), FALSE)</f>
        <v>1</v>
      </c>
      <c r="I271" s="30" t="b">
        <f t="shared" si="30"/>
        <v>1</v>
      </c>
      <c r="J271" s="30" t="b">
        <f t="shared" si="31"/>
        <v>1</v>
      </c>
      <c r="K271" s="31" t="s">
        <v>81</v>
      </c>
      <c r="L271" s="31" t="s">
        <v>81</v>
      </c>
      <c r="M271" s="30" t="b">
        <f>IFERROR(OR(NOT(D271), 'Upload Data'!E258 &lt;&gt; ""), FALSE)</f>
        <v>1</v>
      </c>
      <c r="N271" s="30" t="b">
        <f>IFERROR(OR(AND(NOT(D271), 'Upload Data'!F258 = ""), IFERROR(MATCH('Upload Data'!F258, listTradingRelationship, 0), FALSE)), FALSE)</f>
        <v>1</v>
      </c>
      <c r="O271" s="30"/>
      <c r="P271" s="30"/>
      <c r="Q271" s="30"/>
      <c r="R271" s="30" t="str">
        <f>IFERROR(IF('Upload Data'!$A258 &lt;&gt; "", 'Upload Data'!$A258, 'Upload Data'!$B258) &amp; "-" &amp; 'Upload Data'!$C258, "-")</f>
        <v>-</v>
      </c>
      <c r="S271" s="30">
        <f t="shared" si="32"/>
        <v>0</v>
      </c>
      <c r="T271" s="30"/>
      <c r="U271" s="30" t="b">
        <f>IFERROR(OR('Upload Data'!$A258 = "", IFERROR(AND(LEN('Upload Data'!$A258 ) = 11, LEFT('Upload Data'!$A258, 4) = "FSC-", MID('Upload Data'!$A258, 5, 1) &gt;= "A", MID('Upload Data'!$A258, 5, 1) &lt;= "Z", V271 &gt; 0, INT(V271) = V271), FALSE)), FALSE)</f>
        <v>1</v>
      </c>
      <c r="V271" s="30">
        <f>IFERROR(VALUE(RIGHT('Upload Data'!$A258, 6)), -1)</f>
        <v>-1</v>
      </c>
      <c r="W271" s="30"/>
      <c r="X271" s="30" t="b">
        <f>IFERROR(OR('Upload Data'!$B258 = "", IFERROR(AND(LEN(AA271) &gt;= 2, MATCH(AB271, listCertificateTypes, 0), AC271 &gt; -1, INT(AC271) = AC271), FALSE)), FALSE)</f>
        <v>1</v>
      </c>
      <c r="Y271" s="30">
        <f>IFERROR(FIND("-", 'Upload Data'!$B258, 1), 1000)</f>
        <v>1000</v>
      </c>
      <c r="Z271" s="30">
        <f>IFERROR(FIND("-", 'Upload Data'!$B258, Y271 + 1), 1000)</f>
        <v>1000</v>
      </c>
      <c r="AA271" s="30" t="str">
        <f>IFERROR(LEFT('Upload Data'!$B258, Y271 - 1), "")</f>
        <v/>
      </c>
      <c r="AB271" s="30" t="str">
        <f>IFERROR(MID('Upload Data'!$B258, Y271 + 1, Z271 - Y271 - 1), "")</f>
        <v/>
      </c>
      <c r="AC271" s="30">
        <f>IFERROR(VALUE(RIGHT('Upload Data'!$B258, 6)), -1)</f>
        <v>-1</v>
      </c>
    </row>
    <row r="272" spans="1:29">
      <c r="A272" s="29">
        <f t="shared" ref="A272:A335" si="36">IF(B272, C272, 0)</f>
        <v>259</v>
      </c>
      <c r="B272" s="28" t="b">
        <f>NOT(IFERROR('Upload Data'!A259 = "ERROR", TRUE))</f>
        <v>1</v>
      </c>
      <c r="C272" s="28">
        <f t="shared" ref="C272:C335" si="37">IF(B272, C271 + 1, C271)</f>
        <v>259</v>
      </c>
      <c r="D272" s="30" t="b">
        <f>IF(B272, ('Upload Data'!A259 &amp; 'Upload Data'!B259 &amp; 'Upload Data'!D259 &amp; 'Upload Data'!E259 &amp; 'Upload Data'!F259) &lt;&gt; "", FALSE)</f>
        <v>0</v>
      </c>
      <c r="E272" s="28" t="str">
        <f t="shared" si="33"/>
        <v/>
      </c>
      <c r="F272" s="28" t="str">
        <f t="shared" si="34"/>
        <v/>
      </c>
      <c r="G272" s="30" t="b">
        <f t="shared" si="35"/>
        <v>1</v>
      </c>
      <c r="H272" s="30" t="b">
        <f>IFERROR(AND(OR(NOT(D272), 'Upload Data'!$A259 &lt;&gt; "", 'Upload Data'!$B259 &lt;&gt; ""), I272, J272, S272 &lt;= 1), FALSE)</f>
        <v>1</v>
      </c>
      <c r="I272" s="30" t="b">
        <f t="shared" ref="I272:I335" si="38">$U272</f>
        <v>1</v>
      </c>
      <c r="J272" s="30" t="b">
        <f t="shared" ref="J272:J335" si="39">$X272</f>
        <v>1</v>
      </c>
      <c r="K272" s="31" t="s">
        <v>81</v>
      </c>
      <c r="L272" s="31" t="s">
        <v>81</v>
      </c>
      <c r="M272" s="30" t="b">
        <f>IFERROR(OR(NOT(D272), 'Upload Data'!E259 &lt;&gt; ""), FALSE)</f>
        <v>1</v>
      </c>
      <c r="N272" s="30" t="b">
        <f>IFERROR(OR(AND(NOT(D272), 'Upload Data'!F259 = ""), IFERROR(MATCH('Upload Data'!F259, listTradingRelationship, 0), FALSE)), FALSE)</f>
        <v>1</v>
      </c>
      <c r="O272" s="30"/>
      <c r="P272" s="30"/>
      <c r="Q272" s="30"/>
      <c r="R272" s="30" t="str">
        <f>IFERROR(IF('Upload Data'!$A259 &lt;&gt; "", 'Upload Data'!$A259, 'Upload Data'!$B259) &amp; "-" &amp; 'Upload Data'!$C259, "-")</f>
        <v>-</v>
      </c>
      <c r="S272" s="30">
        <f t="shared" ref="S272:S335" si="40">IF($R272 = "-", 0, COUNTIFS($R$15:$R$1013, $R272))</f>
        <v>0</v>
      </c>
      <c r="T272" s="30"/>
      <c r="U272" s="30" t="b">
        <f>IFERROR(OR('Upload Data'!$A259 = "", IFERROR(AND(LEN('Upload Data'!$A259 ) = 11, LEFT('Upload Data'!$A259, 4) = "FSC-", MID('Upload Data'!$A259, 5, 1) &gt;= "A", MID('Upload Data'!$A259, 5, 1) &lt;= "Z", V272 &gt; 0, INT(V272) = V272), FALSE)), FALSE)</f>
        <v>1</v>
      </c>
      <c r="V272" s="30">
        <f>IFERROR(VALUE(RIGHT('Upload Data'!$A259, 6)), -1)</f>
        <v>-1</v>
      </c>
      <c r="W272" s="30"/>
      <c r="X272" s="30" t="b">
        <f>IFERROR(OR('Upload Data'!$B259 = "", IFERROR(AND(LEN(AA272) &gt;= 2, MATCH(AB272, listCertificateTypes, 0), AC272 &gt; -1, INT(AC272) = AC272), FALSE)), FALSE)</f>
        <v>1</v>
      </c>
      <c r="Y272" s="30">
        <f>IFERROR(FIND("-", 'Upload Data'!$B259, 1), 1000)</f>
        <v>1000</v>
      </c>
      <c r="Z272" s="30">
        <f>IFERROR(FIND("-", 'Upload Data'!$B259, Y272 + 1), 1000)</f>
        <v>1000</v>
      </c>
      <c r="AA272" s="30" t="str">
        <f>IFERROR(LEFT('Upload Data'!$B259, Y272 - 1), "")</f>
        <v/>
      </c>
      <c r="AB272" s="30" t="str">
        <f>IFERROR(MID('Upload Data'!$B259, Y272 + 1, Z272 - Y272 - 1), "")</f>
        <v/>
      </c>
      <c r="AC272" s="30">
        <f>IFERROR(VALUE(RIGHT('Upload Data'!$B259, 6)), -1)</f>
        <v>-1</v>
      </c>
    </row>
    <row r="273" spans="1:29">
      <c r="A273" s="29">
        <f t="shared" si="36"/>
        <v>260</v>
      </c>
      <c r="B273" s="28" t="b">
        <f>NOT(IFERROR('Upload Data'!A260 = "ERROR", TRUE))</f>
        <v>1</v>
      </c>
      <c r="C273" s="28">
        <f t="shared" si="37"/>
        <v>260</v>
      </c>
      <c r="D273" s="30" t="b">
        <f>IF(B273, ('Upload Data'!A260 &amp; 'Upload Data'!B260 &amp; 'Upload Data'!D260 &amp; 'Upload Data'!E260 &amp; 'Upload Data'!F260) &lt;&gt; "", FALSE)</f>
        <v>0</v>
      </c>
      <c r="E273" s="28" t="str">
        <f t="shared" si="33"/>
        <v/>
      </c>
      <c r="F273" s="28" t="str">
        <f t="shared" si="34"/>
        <v/>
      </c>
      <c r="G273" s="30" t="b">
        <f t="shared" si="35"/>
        <v>1</v>
      </c>
      <c r="H273" s="30" t="b">
        <f>IFERROR(AND(OR(NOT(D273), 'Upload Data'!$A260 &lt;&gt; "", 'Upload Data'!$B260 &lt;&gt; ""), I273, J273, S273 &lt;= 1), FALSE)</f>
        <v>1</v>
      </c>
      <c r="I273" s="30" t="b">
        <f t="shared" si="38"/>
        <v>1</v>
      </c>
      <c r="J273" s="30" t="b">
        <f t="shared" si="39"/>
        <v>1</v>
      </c>
      <c r="K273" s="31" t="s">
        <v>81</v>
      </c>
      <c r="L273" s="31" t="s">
        <v>81</v>
      </c>
      <c r="M273" s="30" t="b">
        <f>IFERROR(OR(NOT(D273), 'Upload Data'!E260 &lt;&gt; ""), FALSE)</f>
        <v>1</v>
      </c>
      <c r="N273" s="30" t="b">
        <f>IFERROR(OR(AND(NOT(D273), 'Upload Data'!F260 = ""), IFERROR(MATCH('Upload Data'!F260, listTradingRelationship, 0), FALSE)), FALSE)</f>
        <v>1</v>
      </c>
      <c r="O273" s="30"/>
      <c r="P273" s="30"/>
      <c r="Q273" s="30"/>
      <c r="R273" s="30" t="str">
        <f>IFERROR(IF('Upload Data'!$A260 &lt;&gt; "", 'Upload Data'!$A260, 'Upload Data'!$B260) &amp; "-" &amp; 'Upload Data'!$C260, "-")</f>
        <v>-</v>
      </c>
      <c r="S273" s="30">
        <f t="shared" si="40"/>
        <v>0</v>
      </c>
      <c r="T273" s="30"/>
      <c r="U273" s="30" t="b">
        <f>IFERROR(OR('Upload Data'!$A260 = "", IFERROR(AND(LEN('Upload Data'!$A260 ) = 11, LEFT('Upload Data'!$A260, 4) = "FSC-", MID('Upload Data'!$A260, 5, 1) &gt;= "A", MID('Upload Data'!$A260, 5, 1) &lt;= "Z", V273 &gt; 0, INT(V273) = V273), FALSE)), FALSE)</f>
        <v>1</v>
      </c>
      <c r="V273" s="30">
        <f>IFERROR(VALUE(RIGHT('Upload Data'!$A260, 6)), -1)</f>
        <v>-1</v>
      </c>
      <c r="W273" s="30"/>
      <c r="X273" s="30" t="b">
        <f>IFERROR(OR('Upload Data'!$B260 = "", IFERROR(AND(LEN(AA273) &gt;= 2, MATCH(AB273, listCertificateTypes, 0), AC273 &gt; -1, INT(AC273) = AC273), FALSE)), FALSE)</f>
        <v>1</v>
      </c>
      <c r="Y273" s="30">
        <f>IFERROR(FIND("-", 'Upload Data'!$B260, 1), 1000)</f>
        <v>1000</v>
      </c>
      <c r="Z273" s="30">
        <f>IFERROR(FIND("-", 'Upload Data'!$B260, Y273 + 1), 1000)</f>
        <v>1000</v>
      </c>
      <c r="AA273" s="30" t="str">
        <f>IFERROR(LEFT('Upload Data'!$B260, Y273 - 1), "")</f>
        <v/>
      </c>
      <c r="AB273" s="30" t="str">
        <f>IFERROR(MID('Upload Data'!$B260, Y273 + 1, Z273 - Y273 - 1), "")</f>
        <v/>
      </c>
      <c r="AC273" s="30">
        <f>IFERROR(VALUE(RIGHT('Upload Data'!$B260, 6)), -1)</f>
        <v>-1</v>
      </c>
    </row>
    <row r="274" spans="1:29">
      <c r="A274" s="29">
        <f t="shared" si="36"/>
        <v>261</v>
      </c>
      <c r="B274" s="28" t="b">
        <f>NOT(IFERROR('Upload Data'!A261 = "ERROR", TRUE))</f>
        <v>1</v>
      </c>
      <c r="C274" s="28">
        <f t="shared" si="37"/>
        <v>261</v>
      </c>
      <c r="D274" s="30" t="b">
        <f>IF(B274, ('Upload Data'!A261 &amp; 'Upload Data'!B261 &amp; 'Upload Data'!D261 &amp; 'Upload Data'!E261 &amp; 'Upload Data'!F261) &lt;&gt; "", FALSE)</f>
        <v>0</v>
      </c>
      <c r="E274" s="28" t="str">
        <f t="shared" si="33"/>
        <v/>
      </c>
      <c r="F274" s="28" t="str">
        <f t="shared" si="34"/>
        <v/>
      </c>
      <c r="G274" s="30" t="b">
        <f t="shared" si="35"/>
        <v>1</v>
      </c>
      <c r="H274" s="30" t="b">
        <f>IFERROR(AND(OR(NOT(D274), 'Upload Data'!$A261 &lt;&gt; "", 'Upload Data'!$B261 &lt;&gt; ""), I274, J274, S274 &lt;= 1), FALSE)</f>
        <v>1</v>
      </c>
      <c r="I274" s="30" t="b">
        <f t="shared" si="38"/>
        <v>1</v>
      </c>
      <c r="J274" s="30" t="b">
        <f t="shared" si="39"/>
        <v>1</v>
      </c>
      <c r="K274" s="31" t="s">
        <v>81</v>
      </c>
      <c r="L274" s="31" t="s">
        <v>81</v>
      </c>
      <c r="M274" s="30" t="b">
        <f>IFERROR(OR(NOT(D274), 'Upload Data'!E261 &lt;&gt; ""), FALSE)</f>
        <v>1</v>
      </c>
      <c r="N274" s="30" t="b">
        <f>IFERROR(OR(AND(NOT(D274), 'Upload Data'!F261 = ""), IFERROR(MATCH('Upload Data'!F261, listTradingRelationship, 0), FALSE)), FALSE)</f>
        <v>1</v>
      </c>
      <c r="O274" s="30"/>
      <c r="P274" s="30"/>
      <c r="Q274" s="30"/>
      <c r="R274" s="30" t="str">
        <f>IFERROR(IF('Upload Data'!$A261 &lt;&gt; "", 'Upload Data'!$A261, 'Upload Data'!$B261) &amp; "-" &amp; 'Upload Data'!$C261, "-")</f>
        <v>-</v>
      </c>
      <c r="S274" s="30">
        <f t="shared" si="40"/>
        <v>0</v>
      </c>
      <c r="T274" s="30"/>
      <c r="U274" s="30" t="b">
        <f>IFERROR(OR('Upload Data'!$A261 = "", IFERROR(AND(LEN('Upload Data'!$A261 ) = 11, LEFT('Upload Data'!$A261, 4) = "FSC-", MID('Upload Data'!$A261, 5, 1) &gt;= "A", MID('Upload Data'!$A261, 5, 1) &lt;= "Z", V274 &gt; 0, INT(V274) = V274), FALSE)), FALSE)</f>
        <v>1</v>
      </c>
      <c r="V274" s="30">
        <f>IFERROR(VALUE(RIGHT('Upload Data'!$A261, 6)), -1)</f>
        <v>-1</v>
      </c>
      <c r="W274" s="30"/>
      <c r="X274" s="30" t="b">
        <f>IFERROR(OR('Upload Data'!$B261 = "", IFERROR(AND(LEN(AA274) &gt;= 2, MATCH(AB274, listCertificateTypes, 0), AC274 &gt; -1, INT(AC274) = AC274), FALSE)), FALSE)</f>
        <v>1</v>
      </c>
      <c r="Y274" s="30">
        <f>IFERROR(FIND("-", 'Upload Data'!$B261, 1), 1000)</f>
        <v>1000</v>
      </c>
      <c r="Z274" s="30">
        <f>IFERROR(FIND("-", 'Upload Data'!$B261, Y274 + 1), 1000)</f>
        <v>1000</v>
      </c>
      <c r="AA274" s="30" t="str">
        <f>IFERROR(LEFT('Upload Data'!$B261, Y274 - 1), "")</f>
        <v/>
      </c>
      <c r="AB274" s="30" t="str">
        <f>IFERROR(MID('Upload Data'!$B261, Y274 + 1, Z274 - Y274 - 1), "")</f>
        <v/>
      </c>
      <c r="AC274" s="30">
        <f>IFERROR(VALUE(RIGHT('Upload Data'!$B261, 6)), -1)</f>
        <v>-1</v>
      </c>
    </row>
    <row r="275" spans="1:29">
      <c r="A275" s="29">
        <f t="shared" si="36"/>
        <v>262</v>
      </c>
      <c r="B275" s="28" t="b">
        <f>NOT(IFERROR('Upload Data'!A262 = "ERROR", TRUE))</f>
        <v>1</v>
      </c>
      <c r="C275" s="28">
        <f t="shared" si="37"/>
        <v>262</v>
      </c>
      <c r="D275" s="30" t="b">
        <f>IF(B275, ('Upload Data'!A262 &amp; 'Upload Data'!B262 &amp; 'Upload Data'!D262 &amp; 'Upload Data'!E262 &amp; 'Upload Data'!F262) &lt;&gt; "", FALSE)</f>
        <v>0</v>
      </c>
      <c r="E275" s="28" t="str">
        <f t="shared" si="33"/>
        <v/>
      </c>
      <c r="F275" s="28" t="str">
        <f t="shared" si="34"/>
        <v/>
      </c>
      <c r="G275" s="30" t="b">
        <f t="shared" si="35"/>
        <v>1</v>
      </c>
      <c r="H275" s="30" t="b">
        <f>IFERROR(AND(OR(NOT(D275), 'Upload Data'!$A262 &lt;&gt; "", 'Upload Data'!$B262 &lt;&gt; ""), I275, J275, S275 &lt;= 1), FALSE)</f>
        <v>1</v>
      </c>
      <c r="I275" s="30" t="b">
        <f t="shared" si="38"/>
        <v>1</v>
      </c>
      <c r="J275" s="30" t="b">
        <f t="shared" si="39"/>
        <v>1</v>
      </c>
      <c r="K275" s="31" t="s">
        <v>81</v>
      </c>
      <c r="L275" s="31" t="s">
        <v>81</v>
      </c>
      <c r="M275" s="30" t="b">
        <f>IFERROR(OR(NOT(D275), 'Upload Data'!E262 &lt;&gt; ""), FALSE)</f>
        <v>1</v>
      </c>
      <c r="N275" s="30" t="b">
        <f>IFERROR(OR(AND(NOT(D275), 'Upload Data'!F262 = ""), IFERROR(MATCH('Upload Data'!F262, listTradingRelationship, 0), FALSE)), FALSE)</f>
        <v>1</v>
      </c>
      <c r="O275" s="30"/>
      <c r="P275" s="30"/>
      <c r="Q275" s="30"/>
      <c r="R275" s="30" t="str">
        <f>IFERROR(IF('Upload Data'!$A262 &lt;&gt; "", 'Upload Data'!$A262, 'Upload Data'!$B262) &amp; "-" &amp; 'Upload Data'!$C262, "-")</f>
        <v>-</v>
      </c>
      <c r="S275" s="30">
        <f t="shared" si="40"/>
        <v>0</v>
      </c>
      <c r="T275" s="30"/>
      <c r="U275" s="30" t="b">
        <f>IFERROR(OR('Upload Data'!$A262 = "", IFERROR(AND(LEN('Upload Data'!$A262 ) = 11, LEFT('Upload Data'!$A262, 4) = "FSC-", MID('Upload Data'!$A262, 5, 1) &gt;= "A", MID('Upload Data'!$A262, 5, 1) &lt;= "Z", V275 &gt; 0, INT(V275) = V275), FALSE)), FALSE)</f>
        <v>1</v>
      </c>
      <c r="V275" s="30">
        <f>IFERROR(VALUE(RIGHT('Upload Data'!$A262, 6)), -1)</f>
        <v>-1</v>
      </c>
      <c r="W275" s="30"/>
      <c r="X275" s="30" t="b">
        <f>IFERROR(OR('Upload Data'!$B262 = "", IFERROR(AND(LEN(AA275) &gt;= 2, MATCH(AB275, listCertificateTypes, 0), AC275 &gt; -1, INT(AC275) = AC275), FALSE)), FALSE)</f>
        <v>1</v>
      </c>
      <c r="Y275" s="30">
        <f>IFERROR(FIND("-", 'Upload Data'!$B262, 1), 1000)</f>
        <v>1000</v>
      </c>
      <c r="Z275" s="30">
        <f>IFERROR(FIND("-", 'Upload Data'!$B262, Y275 + 1), 1000)</f>
        <v>1000</v>
      </c>
      <c r="AA275" s="30" t="str">
        <f>IFERROR(LEFT('Upload Data'!$B262, Y275 - 1), "")</f>
        <v/>
      </c>
      <c r="AB275" s="30" t="str">
        <f>IFERROR(MID('Upload Data'!$B262, Y275 + 1, Z275 - Y275 - 1), "")</f>
        <v/>
      </c>
      <c r="AC275" s="30">
        <f>IFERROR(VALUE(RIGHT('Upload Data'!$B262, 6)), -1)</f>
        <v>-1</v>
      </c>
    </row>
    <row r="276" spans="1:29">
      <c r="A276" s="29">
        <f t="shared" si="36"/>
        <v>263</v>
      </c>
      <c r="B276" s="28" t="b">
        <f>NOT(IFERROR('Upload Data'!A263 = "ERROR", TRUE))</f>
        <v>1</v>
      </c>
      <c r="C276" s="28">
        <f t="shared" si="37"/>
        <v>263</v>
      </c>
      <c r="D276" s="30" t="b">
        <f>IF(B276, ('Upload Data'!A263 &amp; 'Upload Data'!B263 &amp; 'Upload Data'!D263 &amp; 'Upload Data'!E263 &amp; 'Upload Data'!F263) &lt;&gt; "", FALSE)</f>
        <v>0</v>
      </c>
      <c r="E276" s="28" t="str">
        <f t="shared" si="33"/>
        <v/>
      </c>
      <c r="F276" s="28" t="str">
        <f t="shared" si="34"/>
        <v/>
      </c>
      <c r="G276" s="30" t="b">
        <f t="shared" si="35"/>
        <v>1</v>
      </c>
      <c r="H276" s="30" t="b">
        <f>IFERROR(AND(OR(NOT(D276), 'Upload Data'!$A263 &lt;&gt; "", 'Upload Data'!$B263 &lt;&gt; ""), I276, J276, S276 &lt;= 1), FALSE)</f>
        <v>1</v>
      </c>
      <c r="I276" s="30" t="b">
        <f t="shared" si="38"/>
        <v>1</v>
      </c>
      <c r="J276" s="30" t="b">
        <f t="shared" si="39"/>
        <v>1</v>
      </c>
      <c r="K276" s="31" t="s">
        <v>81</v>
      </c>
      <c r="L276" s="31" t="s">
        <v>81</v>
      </c>
      <c r="M276" s="30" t="b">
        <f>IFERROR(OR(NOT(D276), 'Upload Data'!E263 &lt;&gt; ""), FALSE)</f>
        <v>1</v>
      </c>
      <c r="N276" s="30" t="b">
        <f>IFERROR(OR(AND(NOT(D276), 'Upload Data'!F263 = ""), IFERROR(MATCH('Upload Data'!F263, listTradingRelationship, 0), FALSE)), FALSE)</f>
        <v>1</v>
      </c>
      <c r="O276" s="30"/>
      <c r="P276" s="30"/>
      <c r="Q276" s="30"/>
      <c r="R276" s="30" t="str">
        <f>IFERROR(IF('Upload Data'!$A263 &lt;&gt; "", 'Upload Data'!$A263, 'Upload Data'!$B263) &amp; "-" &amp; 'Upload Data'!$C263, "-")</f>
        <v>-</v>
      </c>
      <c r="S276" s="30">
        <f t="shared" si="40"/>
        <v>0</v>
      </c>
      <c r="T276" s="30"/>
      <c r="U276" s="30" t="b">
        <f>IFERROR(OR('Upload Data'!$A263 = "", IFERROR(AND(LEN('Upload Data'!$A263 ) = 11, LEFT('Upload Data'!$A263, 4) = "FSC-", MID('Upload Data'!$A263, 5, 1) &gt;= "A", MID('Upload Data'!$A263, 5, 1) &lt;= "Z", V276 &gt; 0, INT(V276) = V276), FALSE)), FALSE)</f>
        <v>1</v>
      </c>
      <c r="V276" s="30">
        <f>IFERROR(VALUE(RIGHT('Upload Data'!$A263, 6)), -1)</f>
        <v>-1</v>
      </c>
      <c r="W276" s="30"/>
      <c r="X276" s="30" t="b">
        <f>IFERROR(OR('Upload Data'!$B263 = "", IFERROR(AND(LEN(AA276) &gt;= 2, MATCH(AB276, listCertificateTypes, 0), AC276 &gt; -1, INT(AC276) = AC276), FALSE)), FALSE)</f>
        <v>1</v>
      </c>
      <c r="Y276" s="30">
        <f>IFERROR(FIND("-", 'Upload Data'!$B263, 1), 1000)</f>
        <v>1000</v>
      </c>
      <c r="Z276" s="30">
        <f>IFERROR(FIND("-", 'Upload Data'!$B263, Y276 + 1), 1000)</f>
        <v>1000</v>
      </c>
      <c r="AA276" s="30" t="str">
        <f>IFERROR(LEFT('Upload Data'!$B263, Y276 - 1), "")</f>
        <v/>
      </c>
      <c r="AB276" s="30" t="str">
        <f>IFERROR(MID('Upload Data'!$B263, Y276 + 1, Z276 - Y276 - 1), "")</f>
        <v/>
      </c>
      <c r="AC276" s="30">
        <f>IFERROR(VALUE(RIGHT('Upload Data'!$B263, 6)), -1)</f>
        <v>-1</v>
      </c>
    </row>
    <row r="277" spans="1:29">
      <c r="A277" s="29">
        <f t="shared" si="36"/>
        <v>264</v>
      </c>
      <c r="B277" s="28" t="b">
        <f>NOT(IFERROR('Upload Data'!A264 = "ERROR", TRUE))</f>
        <v>1</v>
      </c>
      <c r="C277" s="28">
        <f t="shared" si="37"/>
        <v>264</v>
      </c>
      <c r="D277" s="30" t="b">
        <f>IF(B277, ('Upload Data'!A264 &amp; 'Upload Data'!B264 &amp; 'Upload Data'!D264 &amp; 'Upload Data'!E264 &amp; 'Upload Data'!F264) &lt;&gt; "", FALSE)</f>
        <v>0</v>
      </c>
      <c r="E277" s="28" t="str">
        <f t="shared" si="33"/>
        <v/>
      </c>
      <c r="F277" s="28" t="str">
        <f t="shared" si="34"/>
        <v/>
      </c>
      <c r="G277" s="30" t="b">
        <f t="shared" si="35"/>
        <v>1</v>
      </c>
      <c r="H277" s="30" t="b">
        <f>IFERROR(AND(OR(NOT(D277), 'Upload Data'!$A264 &lt;&gt; "", 'Upload Data'!$B264 &lt;&gt; ""), I277, J277, S277 &lt;= 1), FALSE)</f>
        <v>1</v>
      </c>
      <c r="I277" s="30" t="b">
        <f t="shared" si="38"/>
        <v>1</v>
      </c>
      <c r="J277" s="30" t="b">
        <f t="shared" si="39"/>
        <v>1</v>
      </c>
      <c r="K277" s="31" t="s">
        <v>81</v>
      </c>
      <c r="L277" s="31" t="s">
        <v>81</v>
      </c>
      <c r="M277" s="30" t="b">
        <f>IFERROR(OR(NOT(D277), 'Upload Data'!E264 &lt;&gt; ""), FALSE)</f>
        <v>1</v>
      </c>
      <c r="N277" s="30" t="b">
        <f>IFERROR(OR(AND(NOT(D277), 'Upload Data'!F264 = ""), IFERROR(MATCH('Upload Data'!F264, listTradingRelationship, 0), FALSE)), FALSE)</f>
        <v>1</v>
      </c>
      <c r="O277" s="30"/>
      <c r="P277" s="30"/>
      <c r="Q277" s="30"/>
      <c r="R277" s="30" t="str">
        <f>IFERROR(IF('Upload Data'!$A264 &lt;&gt; "", 'Upload Data'!$A264, 'Upload Data'!$B264) &amp; "-" &amp; 'Upload Data'!$C264, "-")</f>
        <v>-</v>
      </c>
      <c r="S277" s="30">
        <f t="shared" si="40"/>
        <v>0</v>
      </c>
      <c r="T277" s="30"/>
      <c r="U277" s="30" t="b">
        <f>IFERROR(OR('Upload Data'!$A264 = "", IFERROR(AND(LEN('Upload Data'!$A264 ) = 11, LEFT('Upload Data'!$A264, 4) = "FSC-", MID('Upload Data'!$A264, 5, 1) &gt;= "A", MID('Upload Data'!$A264, 5, 1) &lt;= "Z", V277 &gt; 0, INT(V277) = V277), FALSE)), FALSE)</f>
        <v>1</v>
      </c>
      <c r="V277" s="30">
        <f>IFERROR(VALUE(RIGHT('Upload Data'!$A264, 6)), -1)</f>
        <v>-1</v>
      </c>
      <c r="W277" s="30"/>
      <c r="X277" s="30" t="b">
        <f>IFERROR(OR('Upload Data'!$B264 = "", IFERROR(AND(LEN(AA277) &gt;= 2, MATCH(AB277, listCertificateTypes, 0), AC277 &gt; -1, INT(AC277) = AC277), FALSE)), FALSE)</f>
        <v>1</v>
      </c>
      <c r="Y277" s="30">
        <f>IFERROR(FIND("-", 'Upload Data'!$B264, 1), 1000)</f>
        <v>1000</v>
      </c>
      <c r="Z277" s="30">
        <f>IFERROR(FIND("-", 'Upload Data'!$B264, Y277 + 1), 1000)</f>
        <v>1000</v>
      </c>
      <c r="AA277" s="30" t="str">
        <f>IFERROR(LEFT('Upload Data'!$B264, Y277 - 1), "")</f>
        <v/>
      </c>
      <c r="AB277" s="30" t="str">
        <f>IFERROR(MID('Upload Data'!$B264, Y277 + 1, Z277 - Y277 - 1), "")</f>
        <v/>
      </c>
      <c r="AC277" s="30">
        <f>IFERROR(VALUE(RIGHT('Upload Data'!$B264, 6)), -1)</f>
        <v>-1</v>
      </c>
    </row>
    <row r="278" spans="1:29">
      <c r="A278" s="29">
        <f t="shared" si="36"/>
        <v>265</v>
      </c>
      <c r="B278" s="28" t="b">
        <f>NOT(IFERROR('Upload Data'!A265 = "ERROR", TRUE))</f>
        <v>1</v>
      </c>
      <c r="C278" s="28">
        <f t="shared" si="37"/>
        <v>265</v>
      </c>
      <c r="D278" s="30" t="b">
        <f>IF(B278, ('Upload Data'!A265 &amp; 'Upload Data'!B265 &amp; 'Upload Data'!D265 &amp; 'Upload Data'!E265 &amp; 'Upload Data'!F265) &lt;&gt; "", FALSE)</f>
        <v>0</v>
      </c>
      <c r="E278" s="28" t="str">
        <f t="shared" si="33"/>
        <v/>
      </c>
      <c r="F278" s="28" t="str">
        <f t="shared" si="34"/>
        <v/>
      </c>
      <c r="G278" s="30" t="b">
        <f t="shared" si="35"/>
        <v>1</v>
      </c>
      <c r="H278" s="30" t="b">
        <f>IFERROR(AND(OR(NOT(D278), 'Upload Data'!$A265 &lt;&gt; "", 'Upload Data'!$B265 &lt;&gt; ""), I278, J278, S278 &lt;= 1), FALSE)</f>
        <v>1</v>
      </c>
      <c r="I278" s="30" t="b">
        <f t="shared" si="38"/>
        <v>1</v>
      </c>
      <c r="J278" s="30" t="b">
        <f t="shared" si="39"/>
        <v>1</v>
      </c>
      <c r="K278" s="31" t="s">
        <v>81</v>
      </c>
      <c r="L278" s="31" t="s">
        <v>81</v>
      </c>
      <c r="M278" s="30" t="b">
        <f>IFERROR(OR(NOT(D278), 'Upload Data'!E265 &lt;&gt; ""), FALSE)</f>
        <v>1</v>
      </c>
      <c r="N278" s="30" t="b">
        <f>IFERROR(OR(AND(NOT(D278), 'Upload Data'!F265 = ""), IFERROR(MATCH('Upload Data'!F265, listTradingRelationship, 0), FALSE)), FALSE)</f>
        <v>1</v>
      </c>
      <c r="O278" s="30"/>
      <c r="P278" s="30"/>
      <c r="Q278" s="30"/>
      <c r="R278" s="30" t="str">
        <f>IFERROR(IF('Upload Data'!$A265 &lt;&gt; "", 'Upload Data'!$A265, 'Upload Data'!$B265) &amp; "-" &amp; 'Upload Data'!$C265, "-")</f>
        <v>-</v>
      </c>
      <c r="S278" s="30">
        <f t="shared" si="40"/>
        <v>0</v>
      </c>
      <c r="T278" s="30"/>
      <c r="U278" s="30" t="b">
        <f>IFERROR(OR('Upload Data'!$A265 = "", IFERROR(AND(LEN('Upload Data'!$A265 ) = 11, LEFT('Upload Data'!$A265, 4) = "FSC-", MID('Upload Data'!$A265, 5, 1) &gt;= "A", MID('Upload Data'!$A265, 5, 1) &lt;= "Z", V278 &gt; 0, INT(V278) = V278), FALSE)), FALSE)</f>
        <v>1</v>
      </c>
      <c r="V278" s="30">
        <f>IFERROR(VALUE(RIGHT('Upload Data'!$A265, 6)), -1)</f>
        <v>-1</v>
      </c>
      <c r="W278" s="30"/>
      <c r="X278" s="30" t="b">
        <f>IFERROR(OR('Upload Data'!$B265 = "", IFERROR(AND(LEN(AA278) &gt;= 2, MATCH(AB278, listCertificateTypes, 0), AC278 &gt; -1, INT(AC278) = AC278), FALSE)), FALSE)</f>
        <v>1</v>
      </c>
      <c r="Y278" s="30">
        <f>IFERROR(FIND("-", 'Upload Data'!$B265, 1), 1000)</f>
        <v>1000</v>
      </c>
      <c r="Z278" s="30">
        <f>IFERROR(FIND("-", 'Upload Data'!$B265, Y278 + 1), 1000)</f>
        <v>1000</v>
      </c>
      <c r="AA278" s="30" t="str">
        <f>IFERROR(LEFT('Upload Data'!$B265, Y278 - 1), "")</f>
        <v/>
      </c>
      <c r="AB278" s="30" t="str">
        <f>IFERROR(MID('Upload Data'!$B265, Y278 + 1, Z278 - Y278 - 1), "")</f>
        <v/>
      </c>
      <c r="AC278" s="30">
        <f>IFERROR(VALUE(RIGHT('Upload Data'!$B265, 6)), -1)</f>
        <v>-1</v>
      </c>
    </row>
    <row r="279" spans="1:29">
      <c r="A279" s="29">
        <f t="shared" si="36"/>
        <v>266</v>
      </c>
      <c r="B279" s="28" t="b">
        <f>NOT(IFERROR('Upload Data'!A266 = "ERROR", TRUE))</f>
        <v>1</v>
      </c>
      <c r="C279" s="28">
        <f t="shared" si="37"/>
        <v>266</v>
      </c>
      <c r="D279" s="30" t="b">
        <f>IF(B279, ('Upload Data'!A266 &amp; 'Upload Data'!B266 &amp; 'Upload Data'!D266 &amp; 'Upload Data'!E266 &amp; 'Upload Data'!F266) &lt;&gt; "", FALSE)</f>
        <v>0</v>
      </c>
      <c r="E279" s="28" t="str">
        <f t="shared" si="33"/>
        <v/>
      </c>
      <c r="F279" s="28" t="str">
        <f t="shared" si="34"/>
        <v/>
      </c>
      <c r="G279" s="30" t="b">
        <f t="shared" si="35"/>
        <v>1</v>
      </c>
      <c r="H279" s="30" t="b">
        <f>IFERROR(AND(OR(NOT(D279), 'Upload Data'!$A266 &lt;&gt; "", 'Upload Data'!$B266 &lt;&gt; ""), I279, J279, S279 &lt;= 1), FALSE)</f>
        <v>1</v>
      </c>
      <c r="I279" s="30" t="b">
        <f t="shared" si="38"/>
        <v>1</v>
      </c>
      <c r="J279" s="30" t="b">
        <f t="shared" si="39"/>
        <v>1</v>
      </c>
      <c r="K279" s="31" t="s">
        <v>81</v>
      </c>
      <c r="L279" s="31" t="s">
        <v>81</v>
      </c>
      <c r="M279" s="30" t="b">
        <f>IFERROR(OR(NOT(D279), 'Upload Data'!E266 &lt;&gt; ""), FALSE)</f>
        <v>1</v>
      </c>
      <c r="N279" s="30" t="b">
        <f>IFERROR(OR(AND(NOT(D279), 'Upload Data'!F266 = ""), IFERROR(MATCH('Upload Data'!F266, listTradingRelationship, 0), FALSE)), FALSE)</f>
        <v>1</v>
      </c>
      <c r="O279" s="30"/>
      <c r="P279" s="30"/>
      <c r="Q279" s="30"/>
      <c r="R279" s="30" t="str">
        <f>IFERROR(IF('Upload Data'!$A266 &lt;&gt; "", 'Upload Data'!$A266, 'Upload Data'!$B266) &amp; "-" &amp; 'Upload Data'!$C266, "-")</f>
        <v>-</v>
      </c>
      <c r="S279" s="30">
        <f t="shared" si="40"/>
        <v>0</v>
      </c>
      <c r="T279" s="30"/>
      <c r="U279" s="30" t="b">
        <f>IFERROR(OR('Upload Data'!$A266 = "", IFERROR(AND(LEN('Upload Data'!$A266 ) = 11, LEFT('Upload Data'!$A266, 4) = "FSC-", MID('Upload Data'!$A266, 5, 1) &gt;= "A", MID('Upload Data'!$A266, 5, 1) &lt;= "Z", V279 &gt; 0, INT(V279) = V279), FALSE)), FALSE)</f>
        <v>1</v>
      </c>
      <c r="V279" s="30">
        <f>IFERROR(VALUE(RIGHT('Upload Data'!$A266, 6)), -1)</f>
        <v>-1</v>
      </c>
      <c r="W279" s="30"/>
      <c r="X279" s="30" t="b">
        <f>IFERROR(OR('Upload Data'!$B266 = "", IFERROR(AND(LEN(AA279) &gt;= 2, MATCH(AB279, listCertificateTypes, 0), AC279 &gt; -1, INT(AC279) = AC279), FALSE)), FALSE)</f>
        <v>1</v>
      </c>
      <c r="Y279" s="30">
        <f>IFERROR(FIND("-", 'Upload Data'!$B266, 1), 1000)</f>
        <v>1000</v>
      </c>
      <c r="Z279" s="30">
        <f>IFERROR(FIND("-", 'Upload Data'!$B266, Y279 + 1), 1000)</f>
        <v>1000</v>
      </c>
      <c r="AA279" s="30" t="str">
        <f>IFERROR(LEFT('Upload Data'!$B266, Y279 - 1), "")</f>
        <v/>
      </c>
      <c r="AB279" s="30" t="str">
        <f>IFERROR(MID('Upload Data'!$B266, Y279 + 1, Z279 - Y279 - 1), "")</f>
        <v/>
      </c>
      <c r="AC279" s="30">
        <f>IFERROR(VALUE(RIGHT('Upload Data'!$B266, 6)), -1)</f>
        <v>-1</v>
      </c>
    </row>
    <row r="280" spans="1:29">
      <c r="A280" s="29">
        <f t="shared" si="36"/>
        <v>267</v>
      </c>
      <c r="B280" s="28" t="b">
        <f>NOT(IFERROR('Upload Data'!A267 = "ERROR", TRUE))</f>
        <v>1</v>
      </c>
      <c r="C280" s="28">
        <f t="shared" si="37"/>
        <v>267</v>
      </c>
      <c r="D280" s="30" t="b">
        <f>IF(B280, ('Upload Data'!A267 &amp; 'Upload Data'!B267 &amp; 'Upload Data'!D267 &amp; 'Upload Data'!E267 &amp; 'Upload Data'!F267) &lt;&gt; "", FALSE)</f>
        <v>0</v>
      </c>
      <c r="E280" s="28" t="str">
        <f t="shared" si="33"/>
        <v/>
      </c>
      <c r="F280" s="28" t="str">
        <f t="shared" si="34"/>
        <v/>
      </c>
      <c r="G280" s="30" t="b">
        <f t="shared" si="35"/>
        <v>1</v>
      </c>
      <c r="H280" s="30" t="b">
        <f>IFERROR(AND(OR(NOT(D280), 'Upload Data'!$A267 &lt;&gt; "", 'Upload Data'!$B267 &lt;&gt; ""), I280, J280, S280 &lt;= 1), FALSE)</f>
        <v>1</v>
      </c>
      <c r="I280" s="30" t="b">
        <f t="shared" si="38"/>
        <v>1</v>
      </c>
      <c r="J280" s="30" t="b">
        <f t="shared" si="39"/>
        <v>1</v>
      </c>
      <c r="K280" s="31" t="s">
        <v>81</v>
      </c>
      <c r="L280" s="31" t="s">
        <v>81</v>
      </c>
      <c r="M280" s="30" t="b">
        <f>IFERROR(OR(NOT(D280), 'Upload Data'!E267 &lt;&gt; ""), FALSE)</f>
        <v>1</v>
      </c>
      <c r="N280" s="30" t="b">
        <f>IFERROR(OR(AND(NOT(D280), 'Upload Data'!F267 = ""), IFERROR(MATCH('Upload Data'!F267, listTradingRelationship, 0), FALSE)), FALSE)</f>
        <v>1</v>
      </c>
      <c r="O280" s="30"/>
      <c r="P280" s="30"/>
      <c r="Q280" s="30"/>
      <c r="R280" s="30" t="str">
        <f>IFERROR(IF('Upload Data'!$A267 &lt;&gt; "", 'Upload Data'!$A267, 'Upload Data'!$B267) &amp; "-" &amp; 'Upload Data'!$C267, "-")</f>
        <v>-</v>
      </c>
      <c r="S280" s="30">
        <f t="shared" si="40"/>
        <v>0</v>
      </c>
      <c r="T280" s="30"/>
      <c r="U280" s="30" t="b">
        <f>IFERROR(OR('Upload Data'!$A267 = "", IFERROR(AND(LEN('Upload Data'!$A267 ) = 11, LEFT('Upload Data'!$A267, 4) = "FSC-", MID('Upload Data'!$A267, 5, 1) &gt;= "A", MID('Upload Data'!$A267, 5, 1) &lt;= "Z", V280 &gt; 0, INT(V280) = V280), FALSE)), FALSE)</f>
        <v>1</v>
      </c>
      <c r="V280" s="30">
        <f>IFERROR(VALUE(RIGHT('Upload Data'!$A267, 6)), -1)</f>
        <v>-1</v>
      </c>
      <c r="W280" s="30"/>
      <c r="X280" s="30" t="b">
        <f>IFERROR(OR('Upload Data'!$B267 = "", IFERROR(AND(LEN(AA280) &gt;= 2, MATCH(AB280, listCertificateTypes, 0), AC280 &gt; -1, INT(AC280) = AC280), FALSE)), FALSE)</f>
        <v>1</v>
      </c>
      <c r="Y280" s="30">
        <f>IFERROR(FIND("-", 'Upload Data'!$B267, 1), 1000)</f>
        <v>1000</v>
      </c>
      <c r="Z280" s="30">
        <f>IFERROR(FIND("-", 'Upload Data'!$B267, Y280 + 1), 1000)</f>
        <v>1000</v>
      </c>
      <c r="AA280" s="30" t="str">
        <f>IFERROR(LEFT('Upload Data'!$B267, Y280 - 1), "")</f>
        <v/>
      </c>
      <c r="AB280" s="30" t="str">
        <f>IFERROR(MID('Upload Data'!$B267, Y280 + 1, Z280 - Y280 - 1), "")</f>
        <v/>
      </c>
      <c r="AC280" s="30">
        <f>IFERROR(VALUE(RIGHT('Upload Data'!$B267, 6)), -1)</f>
        <v>-1</v>
      </c>
    </row>
    <row r="281" spans="1:29">
      <c r="A281" s="29">
        <f t="shared" si="36"/>
        <v>268</v>
      </c>
      <c r="B281" s="28" t="b">
        <f>NOT(IFERROR('Upload Data'!A268 = "ERROR", TRUE))</f>
        <v>1</v>
      </c>
      <c r="C281" s="28">
        <f t="shared" si="37"/>
        <v>268</v>
      </c>
      <c r="D281" s="30" t="b">
        <f>IF(B281, ('Upload Data'!A268 &amp; 'Upload Data'!B268 &amp; 'Upload Data'!D268 &amp; 'Upload Data'!E268 &amp; 'Upload Data'!F268) &lt;&gt; "", FALSE)</f>
        <v>0</v>
      </c>
      <c r="E281" s="28" t="str">
        <f t="shared" si="33"/>
        <v/>
      </c>
      <c r="F281" s="28" t="str">
        <f t="shared" si="34"/>
        <v/>
      </c>
      <c r="G281" s="30" t="b">
        <f t="shared" si="35"/>
        <v>1</v>
      </c>
      <c r="H281" s="30" t="b">
        <f>IFERROR(AND(OR(NOT(D281), 'Upload Data'!$A268 &lt;&gt; "", 'Upload Data'!$B268 &lt;&gt; ""), I281, J281, S281 &lt;= 1), FALSE)</f>
        <v>1</v>
      </c>
      <c r="I281" s="30" t="b">
        <f t="shared" si="38"/>
        <v>1</v>
      </c>
      <c r="J281" s="30" t="b">
        <f t="shared" si="39"/>
        <v>1</v>
      </c>
      <c r="K281" s="31" t="s">
        <v>81</v>
      </c>
      <c r="L281" s="31" t="s">
        <v>81</v>
      </c>
      <c r="M281" s="30" t="b">
        <f>IFERROR(OR(NOT(D281), 'Upload Data'!E268 &lt;&gt; ""), FALSE)</f>
        <v>1</v>
      </c>
      <c r="N281" s="30" t="b">
        <f>IFERROR(OR(AND(NOT(D281), 'Upload Data'!F268 = ""), IFERROR(MATCH('Upload Data'!F268, listTradingRelationship, 0), FALSE)), FALSE)</f>
        <v>1</v>
      </c>
      <c r="O281" s="30"/>
      <c r="P281" s="30"/>
      <c r="Q281" s="30"/>
      <c r="R281" s="30" t="str">
        <f>IFERROR(IF('Upload Data'!$A268 &lt;&gt; "", 'Upload Data'!$A268, 'Upload Data'!$B268) &amp; "-" &amp; 'Upload Data'!$C268, "-")</f>
        <v>-</v>
      </c>
      <c r="S281" s="30">
        <f t="shared" si="40"/>
        <v>0</v>
      </c>
      <c r="T281" s="30"/>
      <c r="U281" s="30" t="b">
        <f>IFERROR(OR('Upload Data'!$A268 = "", IFERROR(AND(LEN('Upload Data'!$A268 ) = 11, LEFT('Upload Data'!$A268, 4) = "FSC-", MID('Upload Data'!$A268, 5, 1) &gt;= "A", MID('Upload Data'!$A268, 5, 1) &lt;= "Z", V281 &gt; 0, INT(V281) = V281), FALSE)), FALSE)</f>
        <v>1</v>
      </c>
      <c r="V281" s="30">
        <f>IFERROR(VALUE(RIGHT('Upload Data'!$A268, 6)), -1)</f>
        <v>-1</v>
      </c>
      <c r="W281" s="30"/>
      <c r="X281" s="30" t="b">
        <f>IFERROR(OR('Upload Data'!$B268 = "", IFERROR(AND(LEN(AA281) &gt;= 2, MATCH(AB281, listCertificateTypes, 0), AC281 &gt; -1, INT(AC281) = AC281), FALSE)), FALSE)</f>
        <v>1</v>
      </c>
      <c r="Y281" s="30">
        <f>IFERROR(FIND("-", 'Upload Data'!$B268, 1), 1000)</f>
        <v>1000</v>
      </c>
      <c r="Z281" s="30">
        <f>IFERROR(FIND("-", 'Upload Data'!$B268, Y281 + 1), 1000)</f>
        <v>1000</v>
      </c>
      <c r="AA281" s="30" t="str">
        <f>IFERROR(LEFT('Upload Data'!$B268, Y281 - 1), "")</f>
        <v/>
      </c>
      <c r="AB281" s="30" t="str">
        <f>IFERROR(MID('Upload Data'!$B268, Y281 + 1, Z281 - Y281 - 1), "")</f>
        <v/>
      </c>
      <c r="AC281" s="30">
        <f>IFERROR(VALUE(RIGHT('Upload Data'!$B268, 6)), -1)</f>
        <v>-1</v>
      </c>
    </row>
    <row r="282" spans="1:29">
      <c r="A282" s="29">
        <f t="shared" si="36"/>
        <v>269</v>
      </c>
      <c r="B282" s="28" t="b">
        <f>NOT(IFERROR('Upload Data'!A269 = "ERROR", TRUE))</f>
        <v>1</v>
      </c>
      <c r="C282" s="28">
        <f t="shared" si="37"/>
        <v>269</v>
      </c>
      <c r="D282" s="30" t="b">
        <f>IF(B282, ('Upload Data'!A269 &amp; 'Upload Data'!B269 &amp; 'Upload Data'!D269 &amp; 'Upload Data'!E269 &amp; 'Upload Data'!F269) &lt;&gt; "", FALSE)</f>
        <v>0</v>
      </c>
      <c r="E282" s="28" t="str">
        <f t="shared" si="33"/>
        <v/>
      </c>
      <c r="F282" s="28" t="str">
        <f t="shared" si="34"/>
        <v/>
      </c>
      <c r="G282" s="30" t="b">
        <f t="shared" si="35"/>
        <v>1</v>
      </c>
      <c r="H282" s="30" t="b">
        <f>IFERROR(AND(OR(NOT(D282), 'Upload Data'!$A269 &lt;&gt; "", 'Upload Data'!$B269 &lt;&gt; ""), I282, J282, S282 &lt;= 1), FALSE)</f>
        <v>1</v>
      </c>
      <c r="I282" s="30" t="b">
        <f t="shared" si="38"/>
        <v>1</v>
      </c>
      <c r="J282" s="30" t="b">
        <f t="shared" si="39"/>
        <v>1</v>
      </c>
      <c r="K282" s="31" t="s">
        <v>81</v>
      </c>
      <c r="L282" s="31" t="s">
        <v>81</v>
      </c>
      <c r="M282" s="30" t="b">
        <f>IFERROR(OR(NOT(D282), 'Upload Data'!E269 &lt;&gt; ""), FALSE)</f>
        <v>1</v>
      </c>
      <c r="N282" s="30" t="b">
        <f>IFERROR(OR(AND(NOT(D282), 'Upload Data'!F269 = ""), IFERROR(MATCH('Upload Data'!F269, listTradingRelationship, 0), FALSE)), FALSE)</f>
        <v>1</v>
      </c>
      <c r="O282" s="30"/>
      <c r="P282" s="30"/>
      <c r="Q282" s="30"/>
      <c r="R282" s="30" t="str">
        <f>IFERROR(IF('Upload Data'!$A269 &lt;&gt; "", 'Upload Data'!$A269, 'Upload Data'!$B269) &amp; "-" &amp; 'Upload Data'!$C269, "-")</f>
        <v>-</v>
      </c>
      <c r="S282" s="30">
        <f t="shared" si="40"/>
        <v>0</v>
      </c>
      <c r="T282" s="30"/>
      <c r="U282" s="30" t="b">
        <f>IFERROR(OR('Upload Data'!$A269 = "", IFERROR(AND(LEN('Upload Data'!$A269 ) = 11, LEFT('Upload Data'!$A269, 4) = "FSC-", MID('Upload Data'!$A269, 5, 1) &gt;= "A", MID('Upload Data'!$A269, 5, 1) &lt;= "Z", V282 &gt; 0, INT(V282) = V282), FALSE)), FALSE)</f>
        <v>1</v>
      </c>
      <c r="V282" s="30">
        <f>IFERROR(VALUE(RIGHT('Upload Data'!$A269, 6)), -1)</f>
        <v>-1</v>
      </c>
      <c r="W282" s="30"/>
      <c r="X282" s="30" t="b">
        <f>IFERROR(OR('Upload Data'!$B269 = "", IFERROR(AND(LEN(AA282) &gt;= 2, MATCH(AB282, listCertificateTypes, 0), AC282 &gt; -1, INT(AC282) = AC282), FALSE)), FALSE)</f>
        <v>1</v>
      </c>
      <c r="Y282" s="30">
        <f>IFERROR(FIND("-", 'Upload Data'!$B269, 1), 1000)</f>
        <v>1000</v>
      </c>
      <c r="Z282" s="30">
        <f>IFERROR(FIND("-", 'Upload Data'!$B269, Y282 + 1), 1000)</f>
        <v>1000</v>
      </c>
      <c r="AA282" s="30" t="str">
        <f>IFERROR(LEFT('Upload Data'!$B269, Y282 - 1), "")</f>
        <v/>
      </c>
      <c r="AB282" s="30" t="str">
        <f>IFERROR(MID('Upload Data'!$B269, Y282 + 1, Z282 - Y282 - 1), "")</f>
        <v/>
      </c>
      <c r="AC282" s="30">
        <f>IFERROR(VALUE(RIGHT('Upload Data'!$B269, 6)), -1)</f>
        <v>-1</v>
      </c>
    </row>
    <row r="283" spans="1:29">
      <c r="A283" s="29">
        <f t="shared" si="36"/>
        <v>270</v>
      </c>
      <c r="B283" s="28" t="b">
        <f>NOT(IFERROR('Upload Data'!A270 = "ERROR", TRUE))</f>
        <v>1</v>
      </c>
      <c r="C283" s="28">
        <f t="shared" si="37"/>
        <v>270</v>
      </c>
      <c r="D283" s="30" t="b">
        <f>IF(B283, ('Upload Data'!A270 &amp; 'Upload Data'!B270 &amp; 'Upload Data'!D270 &amp; 'Upload Data'!E270 &amp; 'Upload Data'!F270) &lt;&gt; "", FALSE)</f>
        <v>0</v>
      </c>
      <c r="E283" s="28" t="str">
        <f t="shared" si="33"/>
        <v/>
      </c>
      <c r="F283" s="28" t="str">
        <f t="shared" si="34"/>
        <v/>
      </c>
      <c r="G283" s="30" t="b">
        <f t="shared" si="35"/>
        <v>1</v>
      </c>
      <c r="H283" s="30" t="b">
        <f>IFERROR(AND(OR(NOT(D283), 'Upload Data'!$A270 &lt;&gt; "", 'Upload Data'!$B270 &lt;&gt; ""), I283, J283, S283 &lt;= 1), FALSE)</f>
        <v>1</v>
      </c>
      <c r="I283" s="30" t="b">
        <f t="shared" si="38"/>
        <v>1</v>
      </c>
      <c r="J283" s="30" t="b">
        <f t="shared" si="39"/>
        <v>1</v>
      </c>
      <c r="K283" s="31" t="s">
        <v>81</v>
      </c>
      <c r="L283" s="31" t="s">
        <v>81</v>
      </c>
      <c r="M283" s="30" t="b">
        <f>IFERROR(OR(NOT(D283), 'Upload Data'!E270 &lt;&gt; ""), FALSE)</f>
        <v>1</v>
      </c>
      <c r="N283" s="30" t="b">
        <f>IFERROR(OR(AND(NOT(D283), 'Upload Data'!F270 = ""), IFERROR(MATCH('Upload Data'!F270, listTradingRelationship, 0), FALSE)), FALSE)</f>
        <v>1</v>
      </c>
      <c r="O283" s="30"/>
      <c r="P283" s="30"/>
      <c r="Q283" s="30"/>
      <c r="R283" s="30" t="str">
        <f>IFERROR(IF('Upload Data'!$A270 &lt;&gt; "", 'Upload Data'!$A270, 'Upload Data'!$B270) &amp; "-" &amp; 'Upload Data'!$C270, "-")</f>
        <v>-</v>
      </c>
      <c r="S283" s="30">
        <f t="shared" si="40"/>
        <v>0</v>
      </c>
      <c r="T283" s="30"/>
      <c r="U283" s="30" t="b">
        <f>IFERROR(OR('Upload Data'!$A270 = "", IFERROR(AND(LEN('Upload Data'!$A270 ) = 11, LEFT('Upload Data'!$A270, 4) = "FSC-", MID('Upload Data'!$A270, 5, 1) &gt;= "A", MID('Upload Data'!$A270, 5, 1) &lt;= "Z", V283 &gt; 0, INT(V283) = V283), FALSE)), FALSE)</f>
        <v>1</v>
      </c>
      <c r="V283" s="30">
        <f>IFERROR(VALUE(RIGHT('Upload Data'!$A270, 6)), -1)</f>
        <v>-1</v>
      </c>
      <c r="W283" s="30"/>
      <c r="X283" s="30" t="b">
        <f>IFERROR(OR('Upload Data'!$B270 = "", IFERROR(AND(LEN(AA283) &gt;= 2, MATCH(AB283, listCertificateTypes, 0), AC283 &gt; -1, INT(AC283) = AC283), FALSE)), FALSE)</f>
        <v>1</v>
      </c>
      <c r="Y283" s="30">
        <f>IFERROR(FIND("-", 'Upload Data'!$B270, 1), 1000)</f>
        <v>1000</v>
      </c>
      <c r="Z283" s="30">
        <f>IFERROR(FIND("-", 'Upload Data'!$B270, Y283 + 1), 1000)</f>
        <v>1000</v>
      </c>
      <c r="AA283" s="30" t="str">
        <f>IFERROR(LEFT('Upload Data'!$B270, Y283 - 1), "")</f>
        <v/>
      </c>
      <c r="AB283" s="30" t="str">
        <f>IFERROR(MID('Upload Data'!$B270, Y283 + 1, Z283 - Y283 - 1), "")</f>
        <v/>
      </c>
      <c r="AC283" s="30">
        <f>IFERROR(VALUE(RIGHT('Upload Data'!$B270, 6)), -1)</f>
        <v>-1</v>
      </c>
    </row>
    <row r="284" spans="1:29">
      <c r="A284" s="29">
        <f t="shared" si="36"/>
        <v>271</v>
      </c>
      <c r="B284" s="28" t="b">
        <f>NOT(IFERROR('Upload Data'!A271 = "ERROR", TRUE))</f>
        <v>1</v>
      </c>
      <c r="C284" s="28">
        <f t="shared" si="37"/>
        <v>271</v>
      </c>
      <c r="D284" s="30" t="b">
        <f>IF(B284, ('Upload Data'!A271 &amp; 'Upload Data'!B271 &amp; 'Upload Data'!D271 &amp; 'Upload Data'!E271 &amp; 'Upload Data'!F271) &lt;&gt; "", FALSE)</f>
        <v>0</v>
      </c>
      <c r="E284" s="28" t="str">
        <f t="shared" si="33"/>
        <v/>
      </c>
      <c r="F284" s="28" t="str">
        <f t="shared" si="34"/>
        <v/>
      </c>
      <c r="G284" s="30" t="b">
        <f t="shared" si="35"/>
        <v>1</v>
      </c>
      <c r="H284" s="30" t="b">
        <f>IFERROR(AND(OR(NOT(D284), 'Upload Data'!$A271 &lt;&gt; "", 'Upload Data'!$B271 &lt;&gt; ""), I284, J284, S284 &lt;= 1), FALSE)</f>
        <v>1</v>
      </c>
      <c r="I284" s="30" t="b">
        <f t="shared" si="38"/>
        <v>1</v>
      </c>
      <c r="J284" s="30" t="b">
        <f t="shared" si="39"/>
        <v>1</v>
      </c>
      <c r="K284" s="31" t="s">
        <v>81</v>
      </c>
      <c r="L284" s="31" t="s">
        <v>81</v>
      </c>
      <c r="M284" s="30" t="b">
        <f>IFERROR(OR(NOT(D284), 'Upload Data'!E271 &lt;&gt; ""), FALSE)</f>
        <v>1</v>
      </c>
      <c r="N284" s="30" t="b">
        <f>IFERROR(OR(AND(NOT(D284), 'Upload Data'!F271 = ""), IFERROR(MATCH('Upload Data'!F271, listTradingRelationship, 0), FALSE)), FALSE)</f>
        <v>1</v>
      </c>
      <c r="O284" s="30"/>
      <c r="P284" s="30"/>
      <c r="Q284" s="30"/>
      <c r="R284" s="30" t="str">
        <f>IFERROR(IF('Upload Data'!$A271 &lt;&gt; "", 'Upload Data'!$A271, 'Upload Data'!$B271) &amp; "-" &amp; 'Upload Data'!$C271, "-")</f>
        <v>-</v>
      </c>
      <c r="S284" s="30">
        <f t="shared" si="40"/>
        <v>0</v>
      </c>
      <c r="T284" s="30"/>
      <c r="U284" s="30" t="b">
        <f>IFERROR(OR('Upload Data'!$A271 = "", IFERROR(AND(LEN('Upload Data'!$A271 ) = 11, LEFT('Upload Data'!$A271, 4) = "FSC-", MID('Upload Data'!$A271, 5, 1) &gt;= "A", MID('Upload Data'!$A271, 5, 1) &lt;= "Z", V284 &gt; 0, INT(V284) = V284), FALSE)), FALSE)</f>
        <v>1</v>
      </c>
      <c r="V284" s="30">
        <f>IFERROR(VALUE(RIGHT('Upload Data'!$A271, 6)), -1)</f>
        <v>-1</v>
      </c>
      <c r="W284" s="30"/>
      <c r="X284" s="30" t="b">
        <f>IFERROR(OR('Upload Data'!$B271 = "", IFERROR(AND(LEN(AA284) &gt;= 2, MATCH(AB284, listCertificateTypes, 0), AC284 &gt; -1, INT(AC284) = AC284), FALSE)), FALSE)</f>
        <v>1</v>
      </c>
      <c r="Y284" s="30">
        <f>IFERROR(FIND("-", 'Upload Data'!$B271, 1), 1000)</f>
        <v>1000</v>
      </c>
      <c r="Z284" s="30">
        <f>IFERROR(FIND("-", 'Upload Data'!$B271, Y284 + 1), 1000)</f>
        <v>1000</v>
      </c>
      <c r="AA284" s="30" t="str">
        <f>IFERROR(LEFT('Upload Data'!$B271, Y284 - 1), "")</f>
        <v/>
      </c>
      <c r="AB284" s="30" t="str">
        <f>IFERROR(MID('Upload Data'!$B271, Y284 + 1, Z284 - Y284 - 1), "")</f>
        <v/>
      </c>
      <c r="AC284" s="30">
        <f>IFERROR(VALUE(RIGHT('Upload Data'!$B271, 6)), -1)</f>
        <v>-1</v>
      </c>
    </row>
    <row r="285" spans="1:29">
      <c r="A285" s="29">
        <f t="shared" si="36"/>
        <v>272</v>
      </c>
      <c r="B285" s="28" t="b">
        <f>NOT(IFERROR('Upload Data'!A272 = "ERROR", TRUE))</f>
        <v>1</v>
      </c>
      <c r="C285" s="28">
        <f t="shared" si="37"/>
        <v>272</v>
      </c>
      <c r="D285" s="30" t="b">
        <f>IF(B285, ('Upload Data'!A272 &amp; 'Upload Data'!B272 &amp; 'Upload Data'!D272 &amp; 'Upload Data'!E272 &amp; 'Upload Data'!F272) &lt;&gt; "", FALSE)</f>
        <v>0</v>
      </c>
      <c r="E285" s="28" t="str">
        <f t="shared" si="33"/>
        <v/>
      </c>
      <c r="F285" s="28" t="str">
        <f t="shared" si="34"/>
        <v/>
      </c>
      <c r="G285" s="30" t="b">
        <f t="shared" si="35"/>
        <v>1</v>
      </c>
      <c r="H285" s="30" t="b">
        <f>IFERROR(AND(OR(NOT(D285), 'Upload Data'!$A272 &lt;&gt; "", 'Upload Data'!$B272 &lt;&gt; ""), I285, J285, S285 &lt;= 1), FALSE)</f>
        <v>1</v>
      </c>
      <c r="I285" s="30" t="b">
        <f t="shared" si="38"/>
        <v>1</v>
      </c>
      <c r="J285" s="30" t="b">
        <f t="shared" si="39"/>
        <v>1</v>
      </c>
      <c r="K285" s="31" t="s">
        <v>81</v>
      </c>
      <c r="L285" s="31" t="s">
        <v>81</v>
      </c>
      <c r="M285" s="30" t="b">
        <f>IFERROR(OR(NOT(D285), 'Upload Data'!E272 &lt;&gt; ""), FALSE)</f>
        <v>1</v>
      </c>
      <c r="N285" s="30" t="b">
        <f>IFERROR(OR(AND(NOT(D285), 'Upload Data'!F272 = ""), IFERROR(MATCH('Upload Data'!F272, listTradingRelationship, 0), FALSE)), FALSE)</f>
        <v>1</v>
      </c>
      <c r="O285" s="30"/>
      <c r="P285" s="30"/>
      <c r="Q285" s="30"/>
      <c r="R285" s="30" t="str">
        <f>IFERROR(IF('Upload Data'!$A272 &lt;&gt; "", 'Upload Data'!$A272, 'Upload Data'!$B272) &amp; "-" &amp; 'Upload Data'!$C272, "-")</f>
        <v>-</v>
      </c>
      <c r="S285" s="30">
        <f t="shared" si="40"/>
        <v>0</v>
      </c>
      <c r="T285" s="30"/>
      <c r="U285" s="30" t="b">
        <f>IFERROR(OR('Upload Data'!$A272 = "", IFERROR(AND(LEN('Upload Data'!$A272 ) = 11, LEFT('Upload Data'!$A272, 4) = "FSC-", MID('Upload Data'!$A272, 5, 1) &gt;= "A", MID('Upload Data'!$A272, 5, 1) &lt;= "Z", V285 &gt; 0, INT(V285) = V285), FALSE)), FALSE)</f>
        <v>1</v>
      </c>
      <c r="V285" s="30">
        <f>IFERROR(VALUE(RIGHT('Upload Data'!$A272, 6)), -1)</f>
        <v>-1</v>
      </c>
      <c r="W285" s="30"/>
      <c r="X285" s="30" t="b">
        <f>IFERROR(OR('Upload Data'!$B272 = "", IFERROR(AND(LEN(AA285) &gt;= 2, MATCH(AB285, listCertificateTypes, 0), AC285 &gt; -1, INT(AC285) = AC285), FALSE)), FALSE)</f>
        <v>1</v>
      </c>
      <c r="Y285" s="30">
        <f>IFERROR(FIND("-", 'Upload Data'!$B272, 1), 1000)</f>
        <v>1000</v>
      </c>
      <c r="Z285" s="30">
        <f>IFERROR(FIND("-", 'Upload Data'!$B272, Y285 + 1), 1000)</f>
        <v>1000</v>
      </c>
      <c r="AA285" s="30" t="str">
        <f>IFERROR(LEFT('Upload Data'!$B272, Y285 - 1), "")</f>
        <v/>
      </c>
      <c r="AB285" s="30" t="str">
        <f>IFERROR(MID('Upload Data'!$B272, Y285 + 1, Z285 - Y285 - 1), "")</f>
        <v/>
      </c>
      <c r="AC285" s="30">
        <f>IFERROR(VALUE(RIGHT('Upload Data'!$B272, 6)), -1)</f>
        <v>-1</v>
      </c>
    </row>
    <row r="286" spans="1:29">
      <c r="A286" s="29">
        <f t="shared" si="36"/>
        <v>273</v>
      </c>
      <c r="B286" s="28" t="b">
        <f>NOT(IFERROR('Upload Data'!A273 = "ERROR", TRUE))</f>
        <v>1</v>
      </c>
      <c r="C286" s="28">
        <f t="shared" si="37"/>
        <v>273</v>
      </c>
      <c r="D286" s="30" t="b">
        <f>IF(B286, ('Upload Data'!A273 &amp; 'Upload Data'!B273 &amp; 'Upload Data'!D273 &amp; 'Upload Data'!E273 &amp; 'Upload Data'!F273) &lt;&gt; "", FALSE)</f>
        <v>0</v>
      </c>
      <c r="E286" s="28" t="str">
        <f t="shared" si="33"/>
        <v/>
      </c>
      <c r="F286" s="28" t="str">
        <f t="shared" si="34"/>
        <v/>
      </c>
      <c r="G286" s="30" t="b">
        <f t="shared" si="35"/>
        <v>1</v>
      </c>
      <c r="H286" s="30" t="b">
        <f>IFERROR(AND(OR(NOT(D286), 'Upload Data'!$A273 &lt;&gt; "", 'Upload Data'!$B273 &lt;&gt; ""), I286, J286, S286 &lt;= 1), FALSE)</f>
        <v>1</v>
      </c>
      <c r="I286" s="30" t="b">
        <f t="shared" si="38"/>
        <v>1</v>
      </c>
      <c r="J286" s="30" t="b">
        <f t="shared" si="39"/>
        <v>1</v>
      </c>
      <c r="K286" s="31" t="s">
        <v>81</v>
      </c>
      <c r="L286" s="31" t="s">
        <v>81</v>
      </c>
      <c r="M286" s="30" t="b">
        <f>IFERROR(OR(NOT(D286), 'Upload Data'!E273 &lt;&gt; ""), FALSE)</f>
        <v>1</v>
      </c>
      <c r="N286" s="30" t="b">
        <f>IFERROR(OR(AND(NOT(D286), 'Upload Data'!F273 = ""), IFERROR(MATCH('Upload Data'!F273, listTradingRelationship, 0), FALSE)), FALSE)</f>
        <v>1</v>
      </c>
      <c r="O286" s="30"/>
      <c r="P286" s="30"/>
      <c r="Q286" s="30"/>
      <c r="R286" s="30" t="str">
        <f>IFERROR(IF('Upload Data'!$A273 &lt;&gt; "", 'Upload Data'!$A273, 'Upload Data'!$B273) &amp; "-" &amp; 'Upload Data'!$C273, "-")</f>
        <v>-</v>
      </c>
      <c r="S286" s="30">
        <f t="shared" si="40"/>
        <v>0</v>
      </c>
      <c r="T286" s="30"/>
      <c r="U286" s="30" t="b">
        <f>IFERROR(OR('Upload Data'!$A273 = "", IFERROR(AND(LEN('Upload Data'!$A273 ) = 11, LEFT('Upload Data'!$A273, 4) = "FSC-", MID('Upload Data'!$A273, 5, 1) &gt;= "A", MID('Upload Data'!$A273, 5, 1) &lt;= "Z", V286 &gt; 0, INT(V286) = V286), FALSE)), FALSE)</f>
        <v>1</v>
      </c>
      <c r="V286" s="30">
        <f>IFERROR(VALUE(RIGHT('Upload Data'!$A273, 6)), -1)</f>
        <v>-1</v>
      </c>
      <c r="W286" s="30"/>
      <c r="X286" s="30" t="b">
        <f>IFERROR(OR('Upload Data'!$B273 = "", IFERROR(AND(LEN(AA286) &gt;= 2, MATCH(AB286, listCertificateTypes, 0), AC286 &gt; -1, INT(AC286) = AC286), FALSE)), FALSE)</f>
        <v>1</v>
      </c>
      <c r="Y286" s="30">
        <f>IFERROR(FIND("-", 'Upload Data'!$B273, 1), 1000)</f>
        <v>1000</v>
      </c>
      <c r="Z286" s="30">
        <f>IFERROR(FIND("-", 'Upload Data'!$B273, Y286 + 1), 1000)</f>
        <v>1000</v>
      </c>
      <c r="AA286" s="30" t="str">
        <f>IFERROR(LEFT('Upload Data'!$B273, Y286 - 1), "")</f>
        <v/>
      </c>
      <c r="AB286" s="30" t="str">
        <f>IFERROR(MID('Upload Data'!$B273, Y286 + 1, Z286 - Y286 - 1), "")</f>
        <v/>
      </c>
      <c r="AC286" s="30">
        <f>IFERROR(VALUE(RIGHT('Upload Data'!$B273, 6)), -1)</f>
        <v>-1</v>
      </c>
    </row>
    <row r="287" spans="1:29">
      <c r="A287" s="29">
        <f t="shared" si="36"/>
        <v>274</v>
      </c>
      <c r="B287" s="28" t="b">
        <f>NOT(IFERROR('Upload Data'!A274 = "ERROR", TRUE))</f>
        <v>1</v>
      </c>
      <c r="C287" s="28">
        <f t="shared" si="37"/>
        <v>274</v>
      </c>
      <c r="D287" s="30" t="b">
        <f>IF(B287, ('Upload Data'!A274 &amp; 'Upload Data'!B274 &amp; 'Upload Data'!D274 &amp; 'Upload Data'!E274 &amp; 'Upload Data'!F274) &lt;&gt; "", FALSE)</f>
        <v>0</v>
      </c>
      <c r="E287" s="28" t="str">
        <f t="shared" si="33"/>
        <v/>
      </c>
      <c r="F287" s="28" t="str">
        <f t="shared" si="34"/>
        <v/>
      </c>
      <c r="G287" s="30" t="b">
        <f t="shared" si="35"/>
        <v>1</v>
      </c>
      <c r="H287" s="30" t="b">
        <f>IFERROR(AND(OR(NOT(D287), 'Upload Data'!$A274 &lt;&gt; "", 'Upload Data'!$B274 &lt;&gt; ""), I287, J287, S287 &lt;= 1), FALSE)</f>
        <v>1</v>
      </c>
      <c r="I287" s="30" t="b">
        <f t="shared" si="38"/>
        <v>1</v>
      </c>
      <c r="J287" s="30" t="b">
        <f t="shared" si="39"/>
        <v>1</v>
      </c>
      <c r="K287" s="31" t="s">
        <v>81</v>
      </c>
      <c r="L287" s="31" t="s">
        <v>81</v>
      </c>
      <c r="M287" s="30" t="b">
        <f>IFERROR(OR(NOT(D287), 'Upload Data'!E274 &lt;&gt; ""), FALSE)</f>
        <v>1</v>
      </c>
      <c r="N287" s="30" t="b">
        <f>IFERROR(OR(AND(NOT(D287), 'Upload Data'!F274 = ""), IFERROR(MATCH('Upload Data'!F274, listTradingRelationship, 0), FALSE)), FALSE)</f>
        <v>1</v>
      </c>
      <c r="O287" s="30"/>
      <c r="P287" s="30"/>
      <c r="Q287" s="30"/>
      <c r="R287" s="30" t="str">
        <f>IFERROR(IF('Upload Data'!$A274 &lt;&gt; "", 'Upload Data'!$A274, 'Upload Data'!$B274) &amp; "-" &amp; 'Upload Data'!$C274, "-")</f>
        <v>-</v>
      </c>
      <c r="S287" s="30">
        <f t="shared" si="40"/>
        <v>0</v>
      </c>
      <c r="T287" s="30"/>
      <c r="U287" s="30" t="b">
        <f>IFERROR(OR('Upload Data'!$A274 = "", IFERROR(AND(LEN('Upload Data'!$A274 ) = 11, LEFT('Upload Data'!$A274, 4) = "FSC-", MID('Upload Data'!$A274, 5, 1) &gt;= "A", MID('Upload Data'!$A274, 5, 1) &lt;= "Z", V287 &gt; 0, INT(V287) = V287), FALSE)), FALSE)</f>
        <v>1</v>
      </c>
      <c r="V287" s="30">
        <f>IFERROR(VALUE(RIGHT('Upload Data'!$A274, 6)), -1)</f>
        <v>-1</v>
      </c>
      <c r="W287" s="30"/>
      <c r="X287" s="30" t="b">
        <f>IFERROR(OR('Upload Data'!$B274 = "", IFERROR(AND(LEN(AA287) &gt;= 2, MATCH(AB287, listCertificateTypes, 0), AC287 &gt; -1, INT(AC287) = AC287), FALSE)), FALSE)</f>
        <v>1</v>
      </c>
      <c r="Y287" s="30">
        <f>IFERROR(FIND("-", 'Upload Data'!$B274, 1), 1000)</f>
        <v>1000</v>
      </c>
      <c r="Z287" s="30">
        <f>IFERROR(FIND("-", 'Upload Data'!$B274, Y287 + 1), 1000)</f>
        <v>1000</v>
      </c>
      <c r="AA287" s="30" t="str">
        <f>IFERROR(LEFT('Upload Data'!$B274, Y287 - 1), "")</f>
        <v/>
      </c>
      <c r="AB287" s="30" t="str">
        <f>IFERROR(MID('Upload Data'!$B274, Y287 + 1, Z287 - Y287 - 1), "")</f>
        <v/>
      </c>
      <c r="AC287" s="30">
        <f>IFERROR(VALUE(RIGHT('Upload Data'!$B274, 6)), -1)</f>
        <v>-1</v>
      </c>
    </row>
    <row r="288" spans="1:29">
      <c r="A288" s="29">
        <f t="shared" si="36"/>
        <v>275</v>
      </c>
      <c r="B288" s="28" t="b">
        <f>NOT(IFERROR('Upload Data'!A275 = "ERROR", TRUE))</f>
        <v>1</v>
      </c>
      <c r="C288" s="28">
        <f t="shared" si="37"/>
        <v>275</v>
      </c>
      <c r="D288" s="30" t="b">
        <f>IF(B288, ('Upload Data'!A275 &amp; 'Upload Data'!B275 &amp; 'Upload Data'!D275 &amp; 'Upload Data'!E275 &amp; 'Upload Data'!F275) &lt;&gt; "", FALSE)</f>
        <v>0</v>
      </c>
      <c r="E288" s="28" t="str">
        <f t="shared" si="33"/>
        <v/>
      </c>
      <c r="F288" s="28" t="str">
        <f t="shared" si="34"/>
        <v/>
      </c>
      <c r="G288" s="30" t="b">
        <f t="shared" si="35"/>
        <v>1</v>
      </c>
      <c r="H288" s="30" t="b">
        <f>IFERROR(AND(OR(NOT(D288), 'Upload Data'!$A275 &lt;&gt; "", 'Upload Data'!$B275 &lt;&gt; ""), I288, J288, S288 &lt;= 1), FALSE)</f>
        <v>1</v>
      </c>
      <c r="I288" s="30" t="b">
        <f t="shared" si="38"/>
        <v>1</v>
      </c>
      <c r="J288" s="30" t="b">
        <f t="shared" si="39"/>
        <v>1</v>
      </c>
      <c r="K288" s="31" t="s">
        <v>81</v>
      </c>
      <c r="L288" s="31" t="s">
        <v>81</v>
      </c>
      <c r="M288" s="30" t="b">
        <f>IFERROR(OR(NOT(D288), 'Upload Data'!E275 &lt;&gt; ""), FALSE)</f>
        <v>1</v>
      </c>
      <c r="N288" s="30" t="b">
        <f>IFERROR(OR(AND(NOT(D288), 'Upload Data'!F275 = ""), IFERROR(MATCH('Upload Data'!F275, listTradingRelationship, 0), FALSE)), FALSE)</f>
        <v>1</v>
      </c>
      <c r="O288" s="30"/>
      <c r="P288" s="30"/>
      <c r="Q288" s="30"/>
      <c r="R288" s="30" t="str">
        <f>IFERROR(IF('Upload Data'!$A275 &lt;&gt; "", 'Upload Data'!$A275, 'Upload Data'!$B275) &amp; "-" &amp; 'Upload Data'!$C275, "-")</f>
        <v>-</v>
      </c>
      <c r="S288" s="30">
        <f t="shared" si="40"/>
        <v>0</v>
      </c>
      <c r="T288" s="30"/>
      <c r="U288" s="30" t="b">
        <f>IFERROR(OR('Upload Data'!$A275 = "", IFERROR(AND(LEN('Upload Data'!$A275 ) = 11, LEFT('Upload Data'!$A275, 4) = "FSC-", MID('Upload Data'!$A275, 5, 1) &gt;= "A", MID('Upload Data'!$A275, 5, 1) &lt;= "Z", V288 &gt; 0, INT(V288) = V288), FALSE)), FALSE)</f>
        <v>1</v>
      </c>
      <c r="V288" s="30">
        <f>IFERROR(VALUE(RIGHT('Upload Data'!$A275, 6)), -1)</f>
        <v>-1</v>
      </c>
      <c r="W288" s="30"/>
      <c r="X288" s="30" t="b">
        <f>IFERROR(OR('Upload Data'!$B275 = "", IFERROR(AND(LEN(AA288) &gt;= 2, MATCH(AB288, listCertificateTypes, 0), AC288 &gt; -1, INT(AC288) = AC288), FALSE)), FALSE)</f>
        <v>1</v>
      </c>
      <c r="Y288" s="30">
        <f>IFERROR(FIND("-", 'Upload Data'!$B275, 1), 1000)</f>
        <v>1000</v>
      </c>
      <c r="Z288" s="30">
        <f>IFERROR(FIND("-", 'Upload Data'!$B275, Y288 + 1), 1000)</f>
        <v>1000</v>
      </c>
      <c r="AA288" s="30" t="str">
        <f>IFERROR(LEFT('Upload Data'!$B275, Y288 - 1), "")</f>
        <v/>
      </c>
      <c r="AB288" s="30" t="str">
        <f>IFERROR(MID('Upload Data'!$B275, Y288 + 1, Z288 - Y288 - 1), "")</f>
        <v/>
      </c>
      <c r="AC288" s="30">
        <f>IFERROR(VALUE(RIGHT('Upload Data'!$B275, 6)), -1)</f>
        <v>-1</v>
      </c>
    </row>
    <row r="289" spans="1:29">
      <c r="A289" s="29">
        <f t="shared" si="36"/>
        <v>276</v>
      </c>
      <c r="B289" s="28" t="b">
        <f>NOT(IFERROR('Upload Data'!A276 = "ERROR", TRUE))</f>
        <v>1</v>
      </c>
      <c r="C289" s="28">
        <f t="shared" si="37"/>
        <v>276</v>
      </c>
      <c r="D289" s="30" t="b">
        <f>IF(B289, ('Upload Data'!A276 &amp; 'Upload Data'!B276 &amp; 'Upload Data'!D276 &amp; 'Upload Data'!E276 &amp; 'Upload Data'!F276) &lt;&gt; "", FALSE)</f>
        <v>0</v>
      </c>
      <c r="E289" s="28" t="str">
        <f t="shared" si="33"/>
        <v/>
      </c>
      <c r="F289" s="28" t="str">
        <f t="shared" si="34"/>
        <v/>
      </c>
      <c r="G289" s="30" t="b">
        <f t="shared" si="35"/>
        <v>1</v>
      </c>
      <c r="H289" s="30" t="b">
        <f>IFERROR(AND(OR(NOT(D289), 'Upload Data'!$A276 &lt;&gt; "", 'Upload Data'!$B276 &lt;&gt; ""), I289, J289, S289 &lt;= 1), FALSE)</f>
        <v>1</v>
      </c>
      <c r="I289" s="30" t="b">
        <f t="shared" si="38"/>
        <v>1</v>
      </c>
      <c r="J289" s="30" t="b">
        <f t="shared" si="39"/>
        <v>1</v>
      </c>
      <c r="K289" s="31" t="s">
        <v>81</v>
      </c>
      <c r="L289" s="31" t="s">
        <v>81</v>
      </c>
      <c r="M289" s="30" t="b">
        <f>IFERROR(OR(NOT(D289), 'Upload Data'!E276 &lt;&gt; ""), FALSE)</f>
        <v>1</v>
      </c>
      <c r="N289" s="30" t="b">
        <f>IFERROR(OR(AND(NOT(D289), 'Upload Data'!F276 = ""), IFERROR(MATCH('Upload Data'!F276, listTradingRelationship, 0), FALSE)), FALSE)</f>
        <v>1</v>
      </c>
      <c r="O289" s="30"/>
      <c r="P289" s="30"/>
      <c r="Q289" s="30"/>
      <c r="R289" s="30" t="str">
        <f>IFERROR(IF('Upload Data'!$A276 &lt;&gt; "", 'Upload Data'!$A276, 'Upload Data'!$B276) &amp; "-" &amp; 'Upload Data'!$C276, "-")</f>
        <v>-</v>
      </c>
      <c r="S289" s="30">
        <f t="shared" si="40"/>
        <v>0</v>
      </c>
      <c r="T289" s="30"/>
      <c r="U289" s="30" t="b">
        <f>IFERROR(OR('Upload Data'!$A276 = "", IFERROR(AND(LEN('Upload Data'!$A276 ) = 11, LEFT('Upload Data'!$A276, 4) = "FSC-", MID('Upload Data'!$A276, 5, 1) &gt;= "A", MID('Upload Data'!$A276, 5, 1) &lt;= "Z", V289 &gt; 0, INT(V289) = V289), FALSE)), FALSE)</f>
        <v>1</v>
      </c>
      <c r="V289" s="30">
        <f>IFERROR(VALUE(RIGHT('Upload Data'!$A276, 6)), -1)</f>
        <v>-1</v>
      </c>
      <c r="W289" s="30"/>
      <c r="X289" s="30" t="b">
        <f>IFERROR(OR('Upload Data'!$B276 = "", IFERROR(AND(LEN(AA289) &gt;= 2, MATCH(AB289, listCertificateTypes, 0), AC289 &gt; -1, INT(AC289) = AC289), FALSE)), FALSE)</f>
        <v>1</v>
      </c>
      <c r="Y289" s="30">
        <f>IFERROR(FIND("-", 'Upload Data'!$B276, 1), 1000)</f>
        <v>1000</v>
      </c>
      <c r="Z289" s="30">
        <f>IFERROR(FIND("-", 'Upload Data'!$B276, Y289 + 1), 1000)</f>
        <v>1000</v>
      </c>
      <c r="AA289" s="30" t="str">
        <f>IFERROR(LEFT('Upload Data'!$B276, Y289 - 1), "")</f>
        <v/>
      </c>
      <c r="AB289" s="30" t="str">
        <f>IFERROR(MID('Upload Data'!$B276, Y289 + 1, Z289 - Y289 - 1), "")</f>
        <v/>
      </c>
      <c r="AC289" s="30">
        <f>IFERROR(VALUE(RIGHT('Upload Data'!$B276, 6)), -1)</f>
        <v>-1</v>
      </c>
    </row>
    <row r="290" spans="1:29">
      <c r="A290" s="29">
        <f t="shared" si="36"/>
        <v>277</v>
      </c>
      <c r="B290" s="28" t="b">
        <f>NOT(IFERROR('Upload Data'!A277 = "ERROR", TRUE))</f>
        <v>1</v>
      </c>
      <c r="C290" s="28">
        <f t="shared" si="37"/>
        <v>277</v>
      </c>
      <c r="D290" s="30" t="b">
        <f>IF(B290, ('Upload Data'!A277 &amp; 'Upload Data'!B277 &amp; 'Upload Data'!D277 &amp; 'Upload Data'!E277 &amp; 'Upload Data'!F277) &lt;&gt; "", FALSE)</f>
        <v>0</v>
      </c>
      <c r="E290" s="28" t="str">
        <f t="shared" si="33"/>
        <v/>
      </c>
      <c r="F290" s="28" t="str">
        <f t="shared" si="34"/>
        <v/>
      </c>
      <c r="G290" s="30" t="b">
        <f t="shared" si="35"/>
        <v>1</v>
      </c>
      <c r="H290" s="30" t="b">
        <f>IFERROR(AND(OR(NOT(D290), 'Upload Data'!$A277 &lt;&gt; "", 'Upload Data'!$B277 &lt;&gt; ""), I290, J290, S290 &lt;= 1), FALSE)</f>
        <v>1</v>
      </c>
      <c r="I290" s="30" t="b">
        <f t="shared" si="38"/>
        <v>1</v>
      </c>
      <c r="J290" s="30" t="b">
        <f t="shared" si="39"/>
        <v>1</v>
      </c>
      <c r="K290" s="31" t="s">
        <v>81</v>
      </c>
      <c r="L290" s="31" t="s">
        <v>81</v>
      </c>
      <c r="M290" s="30" t="b">
        <f>IFERROR(OR(NOT(D290), 'Upload Data'!E277 &lt;&gt; ""), FALSE)</f>
        <v>1</v>
      </c>
      <c r="N290" s="30" t="b">
        <f>IFERROR(OR(AND(NOT(D290), 'Upload Data'!F277 = ""), IFERROR(MATCH('Upload Data'!F277, listTradingRelationship, 0), FALSE)), FALSE)</f>
        <v>1</v>
      </c>
      <c r="O290" s="30"/>
      <c r="P290" s="30"/>
      <c r="Q290" s="30"/>
      <c r="R290" s="30" t="str">
        <f>IFERROR(IF('Upload Data'!$A277 &lt;&gt; "", 'Upload Data'!$A277, 'Upload Data'!$B277) &amp; "-" &amp; 'Upload Data'!$C277, "-")</f>
        <v>-</v>
      </c>
      <c r="S290" s="30">
        <f t="shared" si="40"/>
        <v>0</v>
      </c>
      <c r="T290" s="30"/>
      <c r="U290" s="30" t="b">
        <f>IFERROR(OR('Upload Data'!$A277 = "", IFERROR(AND(LEN('Upload Data'!$A277 ) = 11, LEFT('Upload Data'!$A277, 4) = "FSC-", MID('Upload Data'!$A277, 5, 1) &gt;= "A", MID('Upload Data'!$A277, 5, 1) &lt;= "Z", V290 &gt; 0, INT(V290) = V290), FALSE)), FALSE)</f>
        <v>1</v>
      </c>
      <c r="V290" s="30">
        <f>IFERROR(VALUE(RIGHT('Upload Data'!$A277, 6)), -1)</f>
        <v>-1</v>
      </c>
      <c r="W290" s="30"/>
      <c r="X290" s="30" t="b">
        <f>IFERROR(OR('Upload Data'!$B277 = "", IFERROR(AND(LEN(AA290) &gt;= 2, MATCH(AB290, listCertificateTypes, 0), AC290 &gt; -1, INT(AC290) = AC290), FALSE)), FALSE)</f>
        <v>1</v>
      </c>
      <c r="Y290" s="30">
        <f>IFERROR(FIND("-", 'Upload Data'!$B277, 1), 1000)</f>
        <v>1000</v>
      </c>
      <c r="Z290" s="30">
        <f>IFERROR(FIND("-", 'Upload Data'!$B277, Y290 + 1), 1000)</f>
        <v>1000</v>
      </c>
      <c r="AA290" s="30" t="str">
        <f>IFERROR(LEFT('Upload Data'!$B277, Y290 - 1), "")</f>
        <v/>
      </c>
      <c r="AB290" s="30" t="str">
        <f>IFERROR(MID('Upload Data'!$B277, Y290 + 1, Z290 - Y290 - 1), "")</f>
        <v/>
      </c>
      <c r="AC290" s="30">
        <f>IFERROR(VALUE(RIGHT('Upload Data'!$B277, 6)), -1)</f>
        <v>-1</v>
      </c>
    </row>
    <row r="291" spans="1:29">
      <c r="A291" s="29">
        <f t="shared" si="36"/>
        <v>278</v>
      </c>
      <c r="B291" s="28" t="b">
        <f>NOT(IFERROR('Upload Data'!A278 = "ERROR", TRUE))</f>
        <v>1</v>
      </c>
      <c r="C291" s="28">
        <f t="shared" si="37"/>
        <v>278</v>
      </c>
      <c r="D291" s="30" t="b">
        <f>IF(B291, ('Upload Data'!A278 &amp; 'Upload Data'!B278 &amp; 'Upload Data'!D278 &amp; 'Upload Data'!E278 &amp; 'Upload Data'!F278) &lt;&gt; "", FALSE)</f>
        <v>0</v>
      </c>
      <c r="E291" s="28" t="str">
        <f t="shared" si="33"/>
        <v/>
      </c>
      <c r="F291" s="28" t="str">
        <f t="shared" si="34"/>
        <v/>
      </c>
      <c r="G291" s="30" t="b">
        <f t="shared" si="35"/>
        <v>1</v>
      </c>
      <c r="H291" s="30" t="b">
        <f>IFERROR(AND(OR(NOT(D291), 'Upload Data'!$A278 &lt;&gt; "", 'Upload Data'!$B278 &lt;&gt; ""), I291, J291, S291 &lt;= 1), FALSE)</f>
        <v>1</v>
      </c>
      <c r="I291" s="30" t="b">
        <f t="shared" si="38"/>
        <v>1</v>
      </c>
      <c r="J291" s="30" t="b">
        <f t="shared" si="39"/>
        <v>1</v>
      </c>
      <c r="K291" s="31" t="s">
        <v>81</v>
      </c>
      <c r="L291" s="31" t="s">
        <v>81</v>
      </c>
      <c r="M291" s="30" t="b">
        <f>IFERROR(OR(NOT(D291), 'Upload Data'!E278 &lt;&gt; ""), FALSE)</f>
        <v>1</v>
      </c>
      <c r="N291" s="30" t="b">
        <f>IFERROR(OR(AND(NOT(D291), 'Upload Data'!F278 = ""), IFERROR(MATCH('Upload Data'!F278, listTradingRelationship, 0), FALSE)), FALSE)</f>
        <v>1</v>
      </c>
      <c r="O291" s="30"/>
      <c r="P291" s="30"/>
      <c r="Q291" s="30"/>
      <c r="R291" s="30" t="str">
        <f>IFERROR(IF('Upload Data'!$A278 &lt;&gt; "", 'Upload Data'!$A278, 'Upload Data'!$B278) &amp; "-" &amp; 'Upload Data'!$C278, "-")</f>
        <v>-</v>
      </c>
      <c r="S291" s="30">
        <f t="shared" si="40"/>
        <v>0</v>
      </c>
      <c r="T291" s="30"/>
      <c r="U291" s="30" t="b">
        <f>IFERROR(OR('Upload Data'!$A278 = "", IFERROR(AND(LEN('Upload Data'!$A278 ) = 11, LEFT('Upload Data'!$A278, 4) = "FSC-", MID('Upload Data'!$A278, 5, 1) &gt;= "A", MID('Upload Data'!$A278, 5, 1) &lt;= "Z", V291 &gt; 0, INT(V291) = V291), FALSE)), FALSE)</f>
        <v>1</v>
      </c>
      <c r="V291" s="30">
        <f>IFERROR(VALUE(RIGHT('Upload Data'!$A278, 6)), -1)</f>
        <v>-1</v>
      </c>
      <c r="W291" s="30"/>
      <c r="X291" s="30" t="b">
        <f>IFERROR(OR('Upload Data'!$B278 = "", IFERROR(AND(LEN(AA291) &gt;= 2, MATCH(AB291, listCertificateTypes, 0), AC291 &gt; -1, INT(AC291) = AC291), FALSE)), FALSE)</f>
        <v>1</v>
      </c>
      <c r="Y291" s="30">
        <f>IFERROR(FIND("-", 'Upload Data'!$B278, 1), 1000)</f>
        <v>1000</v>
      </c>
      <c r="Z291" s="30">
        <f>IFERROR(FIND("-", 'Upload Data'!$B278, Y291 + 1), 1000)</f>
        <v>1000</v>
      </c>
      <c r="AA291" s="30" t="str">
        <f>IFERROR(LEFT('Upload Data'!$B278, Y291 - 1), "")</f>
        <v/>
      </c>
      <c r="AB291" s="30" t="str">
        <f>IFERROR(MID('Upload Data'!$B278, Y291 + 1, Z291 - Y291 - 1), "")</f>
        <v/>
      </c>
      <c r="AC291" s="30">
        <f>IFERROR(VALUE(RIGHT('Upload Data'!$B278, 6)), -1)</f>
        <v>-1</v>
      </c>
    </row>
    <row r="292" spans="1:29">
      <c r="A292" s="29">
        <f t="shared" si="36"/>
        <v>279</v>
      </c>
      <c r="B292" s="28" t="b">
        <f>NOT(IFERROR('Upload Data'!A279 = "ERROR", TRUE))</f>
        <v>1</v>
      </c>
      <c r="C292" s="28">
        <f t="shared" si="37"/>
        <v>279</v>
      </c>
      <c r="D292" s="30" t="b">
        <f>IF(B292, ('Upload Data'!A279 &amp; 'Upload Data'!B279 &amp; 'Upload Data'!D279 &amp; 'Upload Data'!E279 &amp; 'Upload Data'!F279) &lt;&gt; "", FALSE)</f>
        <v>0</v>
      </c>
      <c r="E292" s="28" t="str">
        <f t="shared" si="33"/>
        <v/>
      </c>
      <c r="F292" s="28" t="str">
        <f t="shared" si="34"/>
        <v/>
      </c>
      <c r="G292" s="30" t="b">
        <f t="shared" si="35"/>
        <v>1</v>
      </c>
      <c r="H292" s="30" t="b">
        <f>IFERROR(AND(OR(NOT(D292), 'Upload Data'!$A279 &lt;&gt; "", 'Upload Data'!$B279 &lt;&gt; ""), I292, J292, S292 &lt;= 1), FALSE)</f>
        <v>1</v>
      </c>
      <c r="I292" s="30" t="b">
        <f t="shared" si="38"/>
        <v>1</v>
      </c>
      <c r="J292" s="30" t="b">
        <f t="shared" si="39"/>
        <v>1</v>
      </c>
      <c r="K292" s="31" t="s">
        <v>81</v>
      </c>
      <c r="L292" s="31" t="s">
        <v>81</v>
      </c>
      <c r="M292" s="30" t="b">
        <f>IFERROR(OR(NOT(D292), 'Upload Data'!E279 &lt;&gt; ""), FALSE)</f>
        <v>1</v>
      </c>
      <c r="N292" s="30" t="b">
        <f>IFERROR(OR(AND(NOT(D292), 'Upload Data'!F279 = ""), IFERROR(MATCH('Upload Data'!F279, listTradingRelationship, 0), FALSE)), FALSE)</f>
        <v>1</v>
      </c>
      <c r="O292" s="30"/>
      <c r="P292" s="30"/>
      <c r="Q292" s="30"/>
      <c r="R292" s="30" t="str">
        <f>IFERROR(IF('Upload Data'!$A279 &lt;&gt; "", 'Upload Data'!$A279, 'Upload Data'!$B279) &amp; "-" &amp; 'Upload Data'!$C279, "-")</f>
        <v>-</v>
      </c>
      <c r="S292" s="30">
        <f t="shared" si="40"/>
        <v>0</v>
      </c>
      <c r="T292" s="30"/>
      <c r="U292" s="30" t="b">
        <f>IFERROR(OR('Upload Data'!$A279 = "", IFERROR(AND(LEN('Upload Data'!$A279 ) = 11, LEFT('Upload Data'!$A279, 4) = "FSC-", MID('Upload Data'!$A279, 5, 1) &gt;= "A", MID('Upload Data'!$A279, 5, 1) &lt;= "Z", V292 &gt; 0, INT(V292) = V292), FALSE)), FALSE)</f>
        <v>1</v>
      </c>
      <c r="V292" s="30">
        <f>IFERROR(VALUE(RIGHT('Upload Data'!$A279, 6)), -1)</f>
        <v>-1</v>
      </c>
      <c r="W292" s="30"/>
      <c r="X292" s="30" t="b">
        <f>IFERROR(OR('Upload Data'!$B279 = "", IFERROR(AND(LEN(AA292) &gt;= 2, MATCH(AB292, listCertificateTypes, 0), AC292 &gt; -1, INT(AC292) = AC292), FALSE)), FALSE)</f>
        <v>1</v>
      </c>
      <c r="Y292" s="30">
        <f>IFERROR(FIND("-", 'Upload Data'!$B279, 1), 1000)</f>
        <v>1000</v>
      </c>
      <c r="Z292" s="30">
        <f>IFERROR(FIND("-", 'Upload Data'!$B279, Y292 + 1), 1000)</f>
        <v>1000</v>
      </c>
      <c r="AA292" s="30" t="str">
        <f>IFERROR(LEFT('Upload Data'!$B279, Y292 - 1), "")</f>
        <v/>
      </c>
      <c r="AB292" s="30" t="str">
        <f>IFERROR(MID('Upload Data'!$B279, Y292 + 1, Z292 - Y292 - 1), "")</f>
        <v/>
      </c>
      <c r="AC292" s="30">
        <f>IFERROR(VALUE(RIGHT('Upload Data'!$B279, 6)), -1)</f>
        <v>-1</v>
      </c>
    </row>
    <row r="293" spans="1:29">
      <c r="A293" s="29">
        <f t="shared" si="36"/>
        <v>280</v>
      </c>
      <c r="B293" s="28" t="b">
        <f>NOT(IFERROR('Upload Data'!A280 = "ERROR", TRUE))</f>
        <v>1</v>
      </c>
      <c r="C293" s="28">
        <f t="shared" si="37"/>
        <v>280</v>
      </c>
      <c r="D293" s="30" t="b">
        <f>IF(B293, ('Upload Data'!A280 &amp; 'Upload Data'!B280 &amp; 'Upload Data'!D280 &amp; 'Upload Data'!E280 &amp; 'Upload Data'!F280) &lt;&gt; "", FALSE)</f>
        <v>0</v>
      </c>
      <c r="E293" s="28" t="str">
        <f t="shared" si="33"/>
        <v/>
      </c>
      <c r="F293" s="28" t="str">
        <f t="shared" si="34"/>
        <v/>
      </c>
      <c r="G293" s="30" t="b">
        <f t="shared" si="35"/>
        <v>1</v>
      </c>
      <c r="H293" s="30" t="b">
        <f>IFERROR(AND(OR(NOT(D293), 'Upload Data'!$A280 &lt;&gt; "", 'Upload Data'!$B280 &lt;&gt; ""), I293, J293, S293 &lt;= 1), FALSE)</f>
        <v>1</v>
      </c>
      <c r="I293" s="30" t="b">
        <f t="shared" si="38"/>
        <v>1</v>
      </c>
      <c r="J293" s="30" t="b">
        <f t="shared" si="39"/>
        <v>1</v>
      </c>
      <c r="K293" s="31" t="s">
        <v>81</v>
      </c>
      <c r="L293" s="31" t="s">
        <v>81</v>
      </c>
      <c r="M293" s="30" t="b">
        <f>IFERROR(OR(NOT(D293), 'Upload Data'!E280 &lt;&gt; ""), FALSE)</f>
        <v>1</v>
      </c>
      <c r="N293" s="30" t="b">
        <f>IFERROR(OR(AND(NOT(D293), 'Upload Data'!F280 = ""), IFERROR(MATCH('Upload Data'!F280, listTradingRelationship, 0), FALSE)), FALSE)</f>
        <v>1</v>
      </c>
      <c r="O293" s="30"/>
      <c r="P293" s="30"/>
      <c r="Q293" s="30"/>
      <c r="R293" s="30" t="str">
        <f>IFERROR(IF('Upload Data'!$A280 &lt;&gt; "", 'Upload Data'!$A280, 'Upload Data'!$B280) &amp; "-" &amp; 'Upload Data'!$C280, "-")</f>
        <v>-</v>
      </c>
      <c r="S293" s="30">
        <f t="shared" si="40"/>
        <v>0</v>
      </c>
      <c r="T293" s="30"/>
      <c r="U293" s="30" t="b">
        <f>IFERROR(OR('Upload Data'!$A280 = "", IFERROR(AND(LEN('Upload Data'!$A280 ) = 11, LEFT('Upload Data'!$A280, 4) = "FSC-", MID('Upload Data'!$A280, 5, 1) &gt;= "A", MID('Upload Data'!$A280, 5, 1) &lt;= "Z", V293 &gt; 0, INT(V293) = V293), FALSE)), FALSE)</f>
        <v>1</v>
      </c>
      <c r="V293" s="30">
        <f>IFERROR(VALUE(RIGHT('Upload Data'!$A280, 6)), -1)</f>
        <v>-1</v>
      </c>
      <c r="W293" s="30"/>
      <c r="X293" s="30" t="b">
        <f>IFERROR(OR('Upload Data'!$B280 = "", IFERROR(AND(LEN(AA293) &gt;= 2, MATCH(AB293, listCertificateTypes, 0), AC293 &gt; -1, INT(AC293) = AC293), FALSE)), FALSE)</f>
        <v>1</v>
      </c>
      <c r="Y293" s="30">
        <f>IFERROR(FIND("-", 'Upload Data'!$B280, 1), 1000)</f>
        <v>1000</v>
      </c>
      <c r="Z293" s="30">
        <f>IFERROR(FIND("-", 'Upload Data'!$B280, Y293 + 1), 1000)</f>
        <v>1000</v>
      </c>
      <c r="AA293" s="30" t="str">
        <f>IFERROR(LEFT('Upload Data'!$B280, Y293 - 1), "")</f>
        <v/>
      </c>
      <c r="AB293" s="30" t="str">
        <f>IFERROR(MID('Upload Data'!$B280, Y293 + 1, Z293 - Y293 - 1), "")</f>
        <v/>
      </c>
      <c r="AC293" s="30">
        <f>IFERROR(VALUE(RIGHT('Upload Data'!$B280, 6)), -1)</f>
        <v>-1</v>
      </c>
    </row>
    <row r="294" spans="1:29">
      <c r="A294" s="29">
        <f t="shared" si="36"/>
        <v>281</v>
      </c>
      <c r="B294" s="28" t="b">
        <f>NOT(IFERROR('Upload Data'!A281 = "ERROR", TRUE))</f>
        <v>1</v>
      </c>
      <c r="C294" s="28">
        <f t="shared" si="37"/>
        <v>281</v>
      </c>
      <c r="D294" s="30" t="b">
        <f>IF(B294, ('Upload Data'!A281 &amp; 'Upload Data'!B281 &amp; 'Upload Data'!D281 &amp; 'Upload Data'!E281 &amp; 'Upload Data'!F281) &lt;&gt; "", FALSE)</f>
        <v>0</v>
      </c>
      <c r="E294" s="28" t="str">
        <f t="shared" si="33"/>
        <v/>
      </c>
      <c r="F294" s="28" t="str">
        <f t="shared" si="34"/>
        <v/>
      </c>
      <c r="G294" s="30" t="b">
        <f t="shared" si="35"/>
        <v>1</v>
      </c>
      <c r="H294" s="30" t="b">
        <f>IFERROR(AND(OR(NOT(D294), 'Upload Data'!$A281 &lt;&gt; "", 'Upload Data'!$B281 &lt;&gt; ""), I294, J294, S294 &lt;= 1), FALSE)</f>
        <v>1</v>
      </c>
      <c r="I294" s="30" t="b">
        <f t="shared" si="38"/>
        <v>1</v>
      </c>
      <c r="J294" s="30" t="b">
        <f t="shared" si="39"/>
        <v>1</v>
      </c>
      <c r="K294" s="31" t="s">
        <v>81</v>
      </c>
      <c r="L294" s="31" t="s">
        <v>81</v>
      </c>
      <c r="M294" s="30" t="b">
        <f>IFERROR(OR(NOT(D294), 'Upload Data'!E281 &lt;&gt; ""), FALSE)</f>
        <v>1</v>
      </c>
      <c r="N294" s="30" t="b">
        <f>IFERROR(OR(AND(NOT(D294), 'Upload Data'!F281 = ""), IFERROR(MATCH('Upload Data'!F281, listTradingRelationship, 0), FALSE)), FALSE)</f>
        <v>1</v>
      </c>
      <c r="O294" s="30"/>
      <c r="P294" s="30"/>
      <c r="Q294" s="30"/>
      <c r="R294" s="30" t="str">
        <f>IFERROR(IF('Upload Data'!$A281 &lt;&gt; "", 'Upload Data'!$A281, 'Upload Data'!$B281) &amp; "-" &amp; 'Upload Data'!$C281, "-")</f>
        <v>-</v>
      </c>
      <c r="S294" s="30">
        <f t="shared" si="40"/>
        <v>0</v>
      </c>
      <c r="T294" s="30"/>
      <c r="U294" s="30" t="b">
        <f>IFERROR(OR('Upload Data'!$A281 = "", IFERROR(AND(LEN('Upload Data'!$A281 ) = 11, LEFT('Upload Data'!$A281, 4) = "FSC-", MID('Upload Data'!$A281, 5, 1) &gt;= "A", MID('Upload Data'!$A281, 5, 1) &lt;= "Z", V294 &gt; 0, INT(V294) = V294), FALSE)), FALSE)</f>
        <v>1</v>
      </c>
      <c r="V294" s="30">
        <f>IFERROR(VALUE(RIGHT('Upload Data'!$A281, 6)), -1)</f>
        <v>-1</v>
      </c>
      <c r="W294" s="30"/>
      <c r="X294" s="30" t="b">
        <f>IFERROR(OR('Upload Data'!$B281 = "", IFERROR(AND(LEN(AA294) &gt;= 2, MATCH(AB294, listCertificateTypes, 0), AC294 &gt; -1, INT(AC294) = AC294), FALSE)), FALSE)</f>
        <v>1</v>
      </c>
      <c r="Y294" s="30">
        <f>IFERROR(FIND("-", 'Upload Data'!$B281, 1), 1000)</f>
        <v>1000</v>
      </c>
      <c r="Z294" s="30">
        <f>IFERROR(FIND("-", 'Upload Data'!$B281, Y294 + 1), 1000)</f>
        <v>1000</v>
      </c>
      <c r="AA294" s="30" t="str">
        <f>IFERROR(LEFT('Upload Data'!$B281, Y294 - 1), "")</f>
        <v/>
      </c>
      <c r="AB294" s="30" t="str">
        <f>IFERROR(MID('Upload Data'!$B281, Y294 + 1, Z294 - Y294 - 1), "")</f>
        <v/>
      </c>
      <c r="AC294" s="30">
        <f>IFERROR(VALUE(RIGHT('Upload Data'!$B281, 6)), -1)</f>
        <v>-1</v>
      </c>
    </row>
    <row r="295" spans="1:29">
      <c r="A295" s="29">
        <f t="shared" si="36"/>
        <v>282</v>
      </c>
      <c r="B295" s="28" t="b">
        <f>NOT(IFERROR('Upload Data'!A282 = "ERROR", TRUE))</f>
        <v>1</v>
      </c>
      <c r="C295" s="28">
        <f t="shared" si="37"/>
        <v>282</v>
      </c>
      <c r="D295" s="30" t="b">
        <f>IF(B295, ('Upload Data'!A282 &amp; 'Upload Data'!B282 &amp; 'Upload Data'!D282 &amp; 'Upload Data'!E282 &amp; 'Upload Data'!F282) &lt;&gt; "", FALSE)</f>
        <v>0</v>
      </c>
      <c r="E295" s="28" t="str">
        <f t="shared" ref="E295:E358" si="41">IF(AND(D295, G295), A295, "")</f>
        <v/>
      </c>
      <c r="F295" s="28" t="str">
        <f t="shared" ref="F295:F358" si="42">IF(AND(D295, NOT(G295)), A295, "")</f>
        <v/>
      </c>
      <c r="G295" s="30" t="b">
        <f t="shared" si="35"/>
        <v>1</v>
      </c>
      <c r="H295" s="30" t="b">
        <f>IFERROR(AND(OR(NOT(D295), 'Upload Data'!$A282 &lt;&gt; "", 'Upload Data'!$B282 &lt;&gt; ""), I295, J295, S295 &lt;= 1), FALSE)</f>
        <v>1</v>
      </c>
      <c r="I295" s="30" t="b">
        <f t="shared" si="38"/>
        <v>1</v>
      </c>
      <c r="J295" s="30" t="b">
        <f t="shared" si="39"/>
        <v>1</v>
      </c>
      <c r="K295" s="31" t="s">
        <v>81</v>
      </c>
      <c r="L295" s="31" t="s">
        <v>81</v>
      </c>
      <c r="M295" s="30" t="b">
        <f>IFERROR(OR(NOT(D295), 'Upload Data'!E282 &lt;&gt; ""), FALSE)</f>
        <v>1</v>
      </c>
      <c r="N295" s="30" t="b">
        <f>IFERROR(OR(AND(NOT(D295), 'Upload Data'!F282 = ""), IFERROR(MATCH('Upload Data'!F282, listTradingRelationship, 0), FALSE)), FALSE)</f>
        <v>1</v>
      </c>
      <c r="O295" s="30"/>
      <c r="P295" s="30"/>
      <c r="Q295" s="30"/>
      <c r="R295" s="30" t="str">
        <f>IFERROR(IF('Upload Data'!$A282 &lt;&gt; "", 'Upload Data'!$A282, 'Upload Data'!$B282) &amp; "-" &amp; 'Upload Data'!$C282, "-")</f>
        <v>-</v>
      </c>
      <c r="S295" s="30">
        <f t="shared" si="40"/>
        <v>0</v>
      </c>
      <c r="T295" s="30"/>
      <c r="U295" s="30" t="b">
        <f>IFERROR(OR('Upload Data'!$A282 = "", IFERROR(AND(LEN('Upload Data'!$A282 ) = 11, LEFT('Upload Data'!$A282, 4) = "FSC-", MID('Upload Data'!$A282, 5, 1) &gt;= "A", MID('Upload Data'!$A282, 5, 1) &lt;= "Z", V295 &gt; 0, INT(V295) = V295), FALSE)), FALSE)</f>
        <v>1</v>
      </c>
      <c r="V295" s="30">
        <f>IFERROR(VALUE(RIGHT('Upload Data'!$A282, 6)), -1)</f>
        <v>-1</v>
      </c>
      <c r="W295" s="30"/>
      <c r="X295" s="30" t="b">
        <f>IFERROR(OR('Upload Data'!$B282 = "", IFERROR(AND(LEN(AA295) &gt;= 2, MATCH(AB295, listCertificateTypes, 0), AC295 &gt; -1, INT(AC295) = AC295), FALSE)), FALSE)</f>
        <v>1</v>
      </c>
      <c r="Y295" s="30">
        <f>IFERROR(FIND("-", 'Upload Data'!$B282, 1), 1000)</f>
        <v>1000</v>
      </c>
      <c r="Z295" s="30">
        <f>IFERROR(FIND("-", 'Upload Data'!$B282, Y295 + 1), 1000)</f>
        <v>1000</v>
      </c>
      <c r="AA295" s="30" t="str">
        <f>IFERROR(LEFT('Upload Data'!$B282, Y295 - 1), "")</f>
        <v/>
      </c>
      <c r="AB295" s="30" t="str">
        <f>IFERROR(MID('Upload Data'!$B282, Y295 + 1, Z295 - Y295 - 1), "")</f>
        <v/>
      </c>
      <c r="AC295" s="30">
        <f>IFERROR(VALUE(RIGHT('Upload Data'!$B282, 6)), -1)</f>
        <v>-1</v>
      </c>
    </row>
    <row r="296" spans="1:29">
      <c r="A296" s="29">
        <f t="shared" si="36"/>
        <v>283</v>
      </c>
      <c r="B296" s="28" t="b">
        <f>NOT(IFERROR('Upload Data'!A283 = "ERROR", TRUE))</f>
        <v>1</v>
      </c>
      <c r="C296" s="28">
        <f t="shared" si="37"/>
        <v>283</v>
      </c>
      <c r="D296" s="30" t="b">
        <f>IF(B296, ('Upload Data'!A283 &amp; 'Upload Data'!B283 &amp; 'Upload Data'!D283 &amp; 'Upload Data'!E283 &amp; 'Upload Data'!F283) &lt;&gt; "", FALSE)</f>
        <v>0</v>
      </c>
      <c r="E296" s="28" t="str">
        <f t="shared" si="41"/>
        <v/>
      </c>
      <c r="F296" s="28" t="str">
        <f t="shared" si="42"/>
        <v/>
      </c>
      <c r="G296" s="30" t="b">
        <f t="shared" si="35"/>
        <v>1</v>
      </c>
      <c r="H296" s="30" t="b">
        <f>IFERROR(AND(OR(NOT(D296), 'Upload Data'!$A283 &lt;&gt; "", 'Upload Data'!$B283 &lt;&gt; ""), I296, J296, S296 &lt;= 1), FALSE)</f>
        <v>1</v>
      </c>
      <c r="I296" s="30" t="b">
        <f t="shared" si="38"/>
        <v>1</v>
      </c>
      <c r="J296" s="30" t="b">
        <f t="shared" si="39"/>
        <v>1</v>
      </c>
      <c r="K296" s="31" t="s">
        <v>81</v>
      </c>
      <c r="L296" s="31" t="s">
        <v>81</v>
      </c>
      <c r="M296" s="30" t="b">
        <f>IFERROR(OR(NOT(D296), 'Upload Data'!E283 &lt;&gt; ""), FALSE)</f>
        <v>1</v>
      </c>
      <c r="N296" s="30" t="b">
        <f>IFERROR(OR(AND(NOT(D296), 'Upload Data'!F283 = ""), IFERROR(MATCH('Upload Data'!F283, listTradingRelationship, 0), FALSE)), FALSE)</f>
        <v>1</v>
      </c>
      <c r="O296" s="30"/>
      <c r="P296" s="30"/>
      <c r="Q296" s="30"/>
      <c r="R296" s="30" t="str">
        <f>IFERROR(IF('Upload Data'!$A283 &lt;&gt; "", 'Upload Data'!$A283, 'Upload Data'!$B283) &amp; "-" &amp; 'Upload Data'!$C283, "-")</f>
        <v>-</v>
      </c>
      <c r="S296" s="30">
        <f t="shared" si="40"/>
        <v>0</v>
      </c>
      <c r="T296" s="30"/>
      <c r="U296" s="30" t="b">
        <f>IFERROR(OR('Upload Data'!$A283 = "", IFERROR(AND(LEN('Upload Data'!$A283 ) = 11, LEFT('Upload Data'!$A283, 4) = "FSC-", MID('Upload Data'!$A283, 5, 1) &gt;= "A", MID('Upload Data'!$A283, 5, 1) &lt;= "Z", V296 &gt; 0, INT(V296) = V296), FALSE)), FALSE)</f>
        <v>1</v>
      </c>
      <c r="V296" s="30">
        <f>IFERROR(VALUE(RIGHT('Upload Data'!$A283, 6)), -1)</f>
        <v>-1</v>
      </c>
      <c r="W296" s="30"/>
      <c r="X296" s="30" t="b">
        <f>IFERROR(OR('Upload Data'!$B283 = "", IFERROR(AND(LEN(AA296) &gt;= 2, MATCH(AB296, listCertificateTypes, 0), AC296 &gt; -1, INT(AC296) = AC296), FALSE)), FALSE)</f>
        <v>1</v>
      </c>
      <c r="Y296" s="30">
        <f>IFERROR(FIND("-", 'Upload Data'!$B283, 1), 1000)</f>
        <v>1000</v>
      </c>
      <c r="Z296" s="30">
        <f>IFERROR(FIND("-", 'Upload Data'!$B283, Y296 + 1), 1000)</f>
        <v>1000</v>
      </c>
      <c r="AA296" s="30" t="str">
        <f>IFERROR(LEFT('Upload Data'!$B283, Y296 - 1), "")</f>
        <v/>
      </c>
      <c r="AB296" s="30" t="str">
        <f>IFERROR(MID('Upload Data'!$B283, Y296 + 1, Z296 - Y296 - 1), "")</f>
        <v/>
      </c>
      <c r="AC296" s="30">
        <f>IFERROR(VALUE(RIGHT('Upload Data'!$B283, 6)), -1)</f>
        <v>-1</v>
      </c>
    </row>
    <row r="297" spans="1:29">
      <c r="A297" s="29">
        <f t="shared" si="36"/>
        <v>284</v>
      </c>
      <c r="B297" s="28" t="b">
        <f>NOT(IFERROR('Upload Data'!A284 = "ERROR", TRUE))</f>
        <v>1</v>
      </c>
      <c r="C297" s="28">
        <f t="shared" si="37"/>
        <v>284</v>
      </c>
      <c r="D297" s="30" t="b">
        <f>IF(B297, ('Upload Data'!A284 &amp; 'Upload Data'!B284 &amp; 'Upload Data'!D284 &amp; 'Upload Data'!E284 &amp; 'Upload Data'!F284) &lt;&gt; "", FALSE)</f>
        <v>0</v>
      </c>
      <c r="E297" s="28" t="str">
        <f t="shared" si="41"/>
        <v/>
      </c>
      <c r="F297" s="28" t="str">
        <f t="shared" si="42"/>
        <v/>
      </c>
      <c r="G297" s="30" t="b">
        <f t="shared" si="35"/>
        <v>1</v>
      </c>
      <c r="H297" s="30" t="b">
        <f>IFERROR(AND(OR(NOT(D297), 'Upload Data'!$A284 &lt;&gt; "", 'Upload Data'!$B284 &lt;&gt; ""), I297, J297, S297 &lt;= 1), FALSE)</f>
        <v>1</v>
      </c>
      <c r="I297" s="30" t="b">
        <f t="shared" si="38"/>
        <v>1</v>
      </c>
      <c r="J297" s="30" t="b">
        <f t="shared" si="39"/>
        <v>1</v>
      </c>
      <c r="K297" s="31" t="s">
        <v>81</v>
      </c>
      <c r="L297" s="31" t="s">
        <v>81</v>
      </c>
      <c r="M297" s="30" t="b">
        <f>IFERROR(OR(NOT(D297), 'Upload Data'!E284 &lt;&gt; ""), FALSE)</f>
        <v>1</v>
      </c>
      <c r="N297" s="30" t="b">
        <f>IFERROR(OR(AND(NOT(D297), 'Upload Data'!F284 = ""), IFERROR(MATCH('Upload Data'!F284, listTradingRelationship, 0), FALSE)), FALSE)</f>
        <v>1</v>
      </c>
      <c r="O297" s="30"/>
      <c r="P297" s="30"/>
      <c r="Q297" s="30"/>
      <c r="R297" s="30" t="str">
        <f>IFERROR(IF('Upload Data'!$A284 &lt;&gt; "", 'Upload Data'!$A284, 'Upload Data'!$B284) &amp; "-" &amp; 'Upload Data'!$C284, "-")</f>
        <v>-</v>
      </c>
      <c r="S297" s="30">
        <f t="shared" si="40"/>
        <v>0</v>
      </c>
      <c r="T297" s="30"/>
      <c r="U297" s="30" t="b">
        <f>IFERROR(OR('Upload Data'!$A284 = "", IFERROR(AND(LEN('Upload Data'!$A284 ) = 11, LEFT('Upload Data'!$A284, 4) = "FSC-", MID('Upload Data'!$A284, 5, 1) &gt;= "A", MID('Upload Data'!$A284, 5, 1) &lt;= "Z", V297 &gt; 0, INT(V297) = V297), FALSE)), FALSE)</f>
        <v>1</v>
      </c>
      <c r="V297" s="30">
        <f>IFERROR(VALUE(RIGHT('Upload Data'!$A284, 6)), -1)</f>
        <v>-1</v>
      </c>
      <c r="W297" s="30"/>
      <c r="X297" s="30" t="b">
        <f>IFERROR(OR('Upload Data'!$B284 = "", IFERROR(AND(LEN(AA297) &gt;= 2, MATCH(AB297, listCertificateTypes, 0), AC297 &gt; -1, INT(AC297) = AC297), FALSE)), FALSE)</f>
        <v>1</v>
      </c>
      <c r="Y297" s="30">
        <f>IFERROR(FIND("-", 'Upload Data'!$B284, 1), 1000)</f>
        <v>1000</v>
      </c>
      <c r="Z297" s="30">
        <f>IFERROR(FIND("-", 'Upload Data'!$B284, Y297 + 1), 1000)</f>
        <v>1000</v>
      </c>
      <c r="AA297" s="30" t="str">
        <f>IFERROR(LEFT('Upload Data'!$B284, Y297 - 1), "")</f>
        <v/>
      </c>
      <c r="AB297" s="30" t="str">
        <f>IFERROR(MID('Upload Data'!$B284, Y297 + 1, Z297 - Y297 - 1), "")</f>
        <v/>
      </c>
      <c r="AC297" s="30">
        <f>IFERROR(VALUE(RIGHT('Upload Data'!$B284, 6)), -1)</f>
        <v>-1</v>
      </c>
    </row>
    <row r="298" spans="1:29">
      <c r="A298" s="29">
        <f t="shared" si="36"/>
        <v>285</v>
      </c>
      <c r="B298" s="28" t="b">
        <f>NOT(IFERROR('Upload Data'!A285 = "ERROR", TRUE))</f>
        <v>1</v>
      </c>
      <c r="C298" s="28">
        <f t="shared" si="37"/>
        <v>285</v>
      </c>
      <c r="D298" s="30" t="b">
        <f>IF(B298, ('Upload Data'!A285 &amp; 'Upload Data'!B285 &amp; 'Upload Data'!D285 &amp; 'Upload Data'!E285 &amp; 'Upload Data'!F285) &lt;&gt; "", FALSE)</f>
        <v>0</v>
      </c>
      <c r="E298" s="28" t="str">
        <f t="shared" si="41"/>
        <v/>
      </c>
      <c r="F298" s="28" t="str">
        <f t="shared" si="42"/>
        <v/>
      </c>
      <c r="G298" s="30" t="b">
        <f t="shared" si="35"/>
        <v>1</v>
      </c>
      <c r="H298" s="30" t="b">
        <f>IFERROR(AND(OR(NOT(D298), 'Upload Data'!$A285 &lt;&gt; "", 'Upload Data'!$B285 &lt;&gt; ""), I298, J298, S298 &lt;= 1), FALSE)</f>
        <v>1</v>
      </c>
      <c r="I298" s="30" t="b">
        <f t="shared" si="38"/>
        <v>1</v>
      </c>
      <c r="J298" s="30" t="b">
        <f t="shared" si="39"/>
        <v>1</v>
      </c>
      <c r="K298" s="31" t="s">
        <v>81</v>
      </c>
      <c r="L298" s="31" t="s">
        <v>81</v>
      </c>
      <c r="M298" s="30" t="b">
        <f>IFERROR(OR(NOT(D298), 'Upload Data'!E285 &lt;&gt; ""), FALSE)</f>
        <v>1</v>
      </c>
      <c r="N298" s="30" t="b">
        <f>IFERROR(OR(AND(NOT(D298), 'Upload Data'!F285 = ""), IFERROR(MATCH('Upload Data'!F285, listTradingRelationship, 0), FALSE)), FALSE)</f>
        <v>1</v>
      </c>
      <c r="O298" s="30"/>
      <c r="P298" s="30"/>
      <c r="Q298" s="30"/>
      <c r="R298" s="30" t="str">
        <f>IFERROR(IF('Upload Data'!$A285 &lt;&gt; "", 'Upload Data'!$A285, 'Upload Data'!$B285) &amp; "-" &amp; 'Upload Data'!$C285, "-")</f>
        <v>-</v>
      </c>
      <c r="S298" s="30">
        <f t="shared" si="40"/>
        <v>0</v>
      </c>
      <c r="T298" s="30"/>
      <c r="U298" s="30" t="b">
        <f>IFERROR(OR('Upload Data'!$A285 = "", IFERROR(AND(LEN('Upload Data'!$A285 ) = 11, LEFT('Upload Data'!$A285, 4) = "FSC-", MID('Upload Data'!$A285, 5, 1) &gt;= "A", MID('Upload Data'!$A285, 5, 1) &lt;= "Z", V298 &gt; 0, INT(V298) = V298), FALSE)), FALSE)</f>
        <v>1</v>
      </c>
      <c r="V298" s="30">
        <f>IFERROR(VALUE(RIGHT('Upload Data'!$A285, 6)), -1)</f>
        <v>-1</v>
      </c>
      <c r="W298" s="30"/>
      <c r="X298" s="30" t="b">
        <f>IFERROR(OR('Upload Data'!$B285 = "", IFERROR(AND(LEN(AA298) &gt;= 2, MATCH(AB298, listCertificateTypes, 0), AC298 &gt; -1, INT(AC298) = AC298), FALSE)), FALSE)</f>
        <v>1</v>
      </c>
      <c r="Y298" s="30">
        <f>IFERROR(FIND("-", 'Upload Data'!$B285, 1), 1000)</f>
        <v>1000</v>
      </c>
      <c r="Z298" s="30">
        <f>IFERROR(FIND("-", 'Upload Data'!$B285, Y298 + 1), 1000)</f>
        <v>1000</v>
      </c>
      <c r="AA298" s="30" t="str">
        <f>IFERROR(LEFT('Upload Data'!$B285, Y298 - 1), "")</f>
        <v/>
      </c>
      <c r="AB298" s="30" t="str">
        <f>IFERROR(MID('Upload Data'!$B285, Y298 + 1, Z298 - Y298 - 1), "")</f>
        <v/>
      </c>
      <c r="AC298" s="30">
        <f>IFERROR(VALUE(RIGHT('Upload Data'!$B285, 6)), -1)</f>
        <v>-1</v>
      </c>
    </row>
    <row r="299" spans="1:29">
      <c r="A299" s="29">
        <f t="shared" si="36"/>
        <v>286</v>
      </c>
      <c r="B299" s="28" t="b">
        <f>NOT(IFERROR('Upload Data'!A286 = "ERROR", TRUE))</f>
        <v>1</v>
      </c>
      <c r="C299" s="28">
        <f t="shared" si="37"/>
        <v>286</v>
      </c>
      <c r="D299" s="30" t="b">
        <f>IF(B299, ('Upload Data'!A286 &amp; 'Upload Data'!B286 &amp; 'Upload Data'!D286 &amp; 'Upload Data'!E286 &amp; 'Upload Data'!F286) &lt;&gt; "", FALSE)</f>
        <v>0</v>
      </c>
      <c r="E299" s="28" t="str">
        <f t="shared" si="41"/>
        <v/>
      </c>
      <c r="F299" s="28" t="str">
        <f t="shared" si="42"/>
        <v/>
      </c>
      <c r="G299" s="30" t="b">
        <f t="shared" si="35"/>
        <v>1</v>
      </c>
      <c r="H299" s="30" t="b">
        <f>IFERROR(AND(OR(NOT(D299), 'Upload Data'!$A286 &lt;&gt; "", 'Upload Data'!$B286 &lt;&gt; ""), I299, J299, S299 &lt;= 1), FALSE)</f>
        <v>1</v>
      </c>
      <c r="I299" s="30" t="b">
        <f t="shared" si="38"/>
        <v>1</v>
      </c>
      <c r="J299" s="30" t="b">
        <f t="shared" si="39"/>
        <v>1</v>
      </c>
      <c r="K299" s="31" t="s">
        <v>81</v>
      </c>
      <c r="L299" s="31" t="s">
        <v>81</v>
      </c>
      <c r="M299" s="30" t="b">
        <f>IFERROR(OR(NOT(D299), 'Upload Data'!E286 &lt;&gt; ""), FALSE)</f>
        <v>1</v>
      </c>
      <c r="N299" s="30" t="b">
        <f>IFERROR(OR(AND(NOT(D299), 'Upload Data'!F286 = ""), IFERROR(MATCH('Upload Data'!F286, listTradingRelationship, 0), FALSE)), FALSE)</f>
        <v>1</v>
      </c>
      <c r="O299" s="30"/>
      <c r="P299" s="30"/>
      <c r="Q299" s="30"/>
      <c r="R299" s="30" t="str">
        <f>IFERROR(IF('Upload Data'!$A286 &lt;&gt; "", 'Upload Data'!$A286, 'Upload Data'!$B286) &amp; "-" &amp; 'Upload Data'!$C286, "-")</f>
        <v>-</v>
      </c>
      <c r="S299" s="30">
        <f t="shared" si="40"/>
        <v>0</v>
      </c>
      <c r="T299" s="30"/>
      <c r="U299" s="30" t="b">
        <f>IFERROR(OR('Upload Data'!$A286 = "", IFERROR(AND(LEN('Upload Data'!$A286 ) = 11, LEFT('Upload Data'!$A286, 4) = "FSC-", MID('Upload Data'!$A286, 5, 1) &gt;= "A", MID('Upload Data'!$A286, 5, 1) &lt;= "Z", V299 &gt; 0, INT(V299) = V299), FALSE)), FALSE)</f>
        <v>1</v>
      </c>
      <c r="V299" s="30">
        <f>IFERROR(VALUE(RIGHT('Upload Data'!$A286, 6)), -1)</f>
        <v>-1</v>
      </c>
      <c r="W299" s="30"/>
      <c r="X299" s="30" t="b">
        <f>IFERROR(OR('Upload Data'!$B286 = "", IFERROR(AND(LEN(AA299) &gt;= 2, MATCH(AB299, listCertificateTypes, 0), AC299 &gt; -1, INT(AC299) = AC299), FALSE)), FALSE)</f>
        <v>1</v>
      </c>
      <c r="Y299" s="30">
        <f>IFERROR(FIND("-", 'Upload Data'!$B286, 1), 1000)</f>
        <v>1000</v>
      </c>
      <c r="Z299" s="30">
        <f>IFERROR(FIND("-", 'Upload Data'!$B286, Y299 + 1), 1000)</f>
        <v>1000</v>
      </c>
      <c r="AA299" s="30" t="str">
        <f>IFERROR(LEFT('Upload Data'!$B286, Y299 - 1), "")</f>
        <v/>
      </c>
      <c r="AB299" s="30" t="str">
        <f>IFERROR(MID('Upload Data'!$B286, Y299 + 1, Z299 - Y299 - 1), "")</f>
        <v/>
      </c>
      <c r="AC299" s="30">
        <f>IFERROR(VALUE(RIGHT('Upload Data'!$B286, 6)), -1)</f>
        <v>-1</v>
      </c>
    </row>
    <row r="300" spans="1:29">
      <c r="A300" s="29">
        <f t="shared" si="36"/>
        <v>287</v>
      </c>
      <c r="B300" s="28" t="b">
        <f>NOT(IFERROR('Upload Data'!A287 = "ERROR", TRUE))</f>
        <v>1</v>
      </c>
      <c r="C300" s="28">
        <f t="shared" si="37"/>
        <v>287</v>
      </c>
      <c r="D300" s="30" t="b">
        <f>IF(B300, ('Upload Data'!A287 &amp; 'Upload Data'!B287 &amp; 'Upload Data'!D287 &amp; 'Upload Data'!E287 &amp; 'Upload Data'!F287) &lt;&gt; "", FALSE)</f>
        <v>0</v>
      </c>
      <c r="E300" s="28" t="str">
        <f t="shared" si="41"/>
        <v/>
      </c>
      <c r="F300" s="28" t="str">
        <f t="shared" si="42"/>
        <v/>
      </c>
      <c r="G300" s="30" t="b">
        <f t="shared" si="35"/>
        <v>1</v>
      </c>
      <c r="H300" s="30" t="b">
        <f>IFERROR(AND(OR(NOT(D300), 'Upload Data'!$A287 &lt;&gt; "", 'Upload Data'!$B287 &lt;&gt; ""), I300, J300, S300 &lt;= 1), FALSE)</f>
        <v>1</v>
      </c>
      <c r="I300" s="30" t="b">
        <f t="shared" si="38"/>
        <v>1</v>
      </c>
      <c r="J300" s="30" t="b">
        <f t="shared" si="39"/>
        <v>1</v>
      </c>
      <c r="K300" s="31" t="s">
        <v>81</v>
      </c>
      <c r="L300" s="31" t="s">
        <v>81</v>
      </c>
      <c r="M300" s="30" t="b">
        <f>IFERROR(OR(NOT(D300), 'Upload Data'!E287 &lt;&gt; ""), FALSE)</f>
        <v>1</v>
      </c>
      <c r="N300" s="30" t="b">
        <f>IFERROR(OR(AND(NOT(D300), 'Upload Data'!F287 = ""), IFERROR(MATCH('Upload Data'!F287, listTradingRelationship, 0), FALSE)), FALSE)</f>
        <v>1</v>
      </c>
      <c r="O300" s="30"/>
      <c r="P300" s="30"/>
      <c r="Q300" s="30"/>
      <c r="R300" s="30" t="str">
        <f>IFERROR(IF('Upload Data'!$A287 &lt;&gt; "", 'Upload Data'!$A287, 'Upload Data'!$B287) &amp; "-" &amp; 'Upload Data'!$C287, "-")</f>
        <v>-</v>
      </c>
      <c r="S300" s="30">
        <f t="shared" si="40"/>
        <v>0</v>
      </c>
      <c r="T300" s="30"/>
      <c r="U300" s="30" t="b">
        <f>IFERROR(OR('Upload Data'!$A287 = "", IFERROR(AND(LEN('Upload Data'!$A287 ) = 11, LEFT('Upload Data'!$A287, 4) = "FSC-", MID('Upload Data'!$A287, 5, 1) &gt;= "A", MID('Upload Data'!$A287, 5, 1) &lt;= "Z", V300 &gt; 0, INT(V300) = V300), FALSE)), FALSE)</f>
        <v>1</v>
      </c>
      <c r="V300" s="30">
        <f>IFERROR(VALUE(RIGHT('Upload Data'!$A287, 6)), -1)</f>
        <v>-1</v>
      </c>
      <c r="W300" s="30"/>
      <c r="X300" s="30" t="b">
        <f>IFERROR(OR('Upload Data'!$B287 = "", IFERROR(AND(LEN(AA300) &gt;= 2, MATCH(AB300, listCertificateTypes, 0), AC300 &gt; -1, INT(AC300) = AC300), FALSE)), FALSE)</f>
        <v>1</v>
      </c>
      <c r="Y300" s="30">
        <f>IFERROR(FIND("-", 'Upload Data'!$B287, 1), 1000)</f>
        <v>1000</v>
      </c>
      <c r="Z300" s="30">
        <f>IFERROR(FIND("-", 'Upload Data'!$B287, Y300 + 1), 1000)</f>
        <v>1000</v>
      </c>
      <c r="AA300" s="30" t="str">
        <f>IFERROR(LEFT('Upload Data'!$B287, Y300 - 1), "")</f>
        <v/>
      </c>
      <c r="AB300" s="30" t="str">
        <f>IFERROR(MID('Upload Data'!$B287, Y300 + 1, Z300 - Y300 - 1), "")</f>
        <v/>
      </c>
      <c r="AC300" s="30">
        <f>IFERROR(VALUE(RIGHT('Upload Data'!$B287, 6)), -1)</f>
        <v>-1</v>
      </c>
    </row>
    <row r="301" spans="1:29">
      <c r="A301" s="29">
        <f t="shared" si="36"/>
        <v>288</v>
      </c>
      <c r="B301" s="28" t="b">
        <f>NOT(IFERROR('Upload Data'!A288 = "ERROR", TRUE))</f>
        <v>1</v>
      </c>
      <c r="C301" s="28">
        <f t="shared" si="37"/>
        <v>288</v>
      </c>
      <c r="D301" s="30" t="b">
        <f>IF(B301, ('Upload Data'!A288 &amp; 'Upload Data'!B288 &amp; 'Upload Data'!D288 &amp; 'Upload Data'!E288 &amp; 'Upload Data'!F288) &lt;&gt; "", FALSE)</f>
        <v>0</v>
      </c>
      <c r="E301" s="28" t="str">
        <f t="shared" si="41"/>
        <v/>
      </c>
      <c r="F301" s="28" t="str">
        <f t="shared" si="42"/>
        <v/>
      </c>
      <c r="G301" s="30" t="b">
        <f t="shared" si="35"/>
        <v>1</v>
      </c>
      <c r="H301" s="30" t="b">
        <f>IFERROR(AND(OR(NOT(D301), 'Upload Data'!$A288 &lt;&gt; "", 'Upload Data'!$B288 &lt;&gt; ""), I301, J301, S301 &lt;= 1), FALSE)</f>
        <v>1</v>
      </c>
      <c r="I301" s="30" t="b">
        <f t="shared" si="38"/>
        <v>1</v>
      </c>
      <c r="J301" s="30" t="b">
        <f t="shared" si="39"/>
        <v>1</v>
      </c>
      <c r="K301" s="31" t="s">
        <v>81</v>
      </c>
      <c r="L301" s="31" t="s">
        <v>81</v>
      </c>
      <c r="M301" s="30" t="b">
        <f>IFERROR(OR(NOT(D301), 'Upload Data'!E288 &lt;&gt; ""), FALSE)</f>
        <v>1</v>
      </c>
      <c r="N301" s="30" t="b">
        <f>IFERROR(OR(AND(NOT(D301), 'Upload Data'!F288 = ""), IFERROR(MATCH('Upload Data'!F288, listTradingRelationship, 0), FALSE)), FALSE)</f>
        <v>1</v>
      </c>
      <c r="O301" s="30"/>
      <c r="P301" s="30"/>
      <c r="Q301" s="30"/>
      <c r="R301" s="30" t="str">
        <f>IFERROR(IF('Upload Data'!$A288 &lt;&gt; "", 'Upload Data'!$A288, 'Upload Data'!$B288) &amp; "-" &amp; 'Upload Data'!$C288, "-")</f>
        <v>-</v>
      </c>
      <c r="S301" s="30">
        <f t="shared" si="40"/>
        <v>0</v>
      </c>
      <c r="T301" s="30"/>
      <c r="U301" s="30" t="b">
        <f>IFERROR(OR('Upload Data'!$A288 = "", IFERROR(AND(LEN('Upload Data'!$A288 ) = 11, LEFT('Upload Data'!$A288, 4) = "FSC-", MID('Upload Data'!$A288, 5, 1) &gt;= "A", MID('Upload Data'!$A288, 5, 1) &lt;= "Z", V301 &gt; 0, INT(V301) = V301), FALSE)), FALSE)</f>
        <v>1</v>
      </c>
      <c r="V301" s="30">
        <f>IFERROR(VALUE(RIGHT('Upload Data'!$A288, 6)), -1)</f>
        <v>-1</v>
      </c>
      <c r="W301" s="30"/>
      <c r="X301" s="30" t="b">
        <f>IFERROR(OR('Upload Data'!$B288 = "", IFERROR(AND(LEN(AA301) &gt;= 2, MATCH(AB301, listCertificateTypes, 0), AC301 &gt; -1, INT(AC301) = AC301), FALSE)), FALSE)</f>
        <v>1</v>
      </c>
      <c r="Y301" s="30">
        <f>IFERROR(FIND("-", 'Upload Data'!$B288, 1), 1000)</f>
        <v>1000</v>
      </c>
      <c r="Z301" s="30">
        <f>IFERROR(FIND("-", 'Upload Data'!$B288, Y301 + 1), 1000)</f>
        <v>1000</v>
      </c>
      <c r="AA301" s="30" t="str">
        <f>IFERROR(LEFT('Upload Data'!$B288, Y301 - 1), "")</f>
        <v/>
      </c>
      <c r="AB301" s="30" t="str">
        <f>IFERROR(MID('Upload Data'!$B288, Y301 + 1, Z301 - Y301 - 1), "")</f>
        <v/>
      </c>
      <c r="AC301" s="30">
        <f>IFERROR(VALUE(RIGHT('Upload Data'!$B288, 6)), -1)</f>
        <v>-1</v>
      </c>
    </row>
    <row r="302" spans="1:29">
      <c r="A302" s="29">
        <f t="shared" si="36"/>
        <v>289</v>
      </c>
      <c r="B302" s="28" t="b">
        <f>NOT(IFERROR('Upload Data'!A289 = "ERROR", TRUE))</f>
        <v>1</v>
      </c>
      <c r="C302" s="28">
        <f t="shared" si="37"/>
        <v>289</v>
      </c>
      <c r="D302" s="30" t="b">
        <f>IF(B302, ('Upload Data'!A289 &amp; 'Upload Data'!B289 &amp; 'Upload Data'!D289 &amp; 'Upload Data'!E289 &amp; 'Upload Data'!F289) &lt;&gt; "", FALSE)</f>
        <v>0</v>
      </c>
      <c r="E302" s="28" t="str">
        <f t="shared" si="41"/>
        <v/>
      </c>
      <c r="F302" s="28" t="str">
        <f t="shared" si="42"/>
        <v/>
      </c>
      <c r="G302" s="30" t="b">
        <f t="shared" si="35"/>
        <v>1</v>
      </c>
      <c r="H302" s="30" t="b">
        <f>IFERROR(AND(OR(NOT(D302), 'Upload Data'!$A289 &lt;&gt; "", 'Upload Data'!$B289 &lt;&gt; ""), I302, J302, S302 &lt;= 1), FALSE)</f>
        <v>1</v>
      </c>
      <c r="I302" s="30" t="b">
        <f t="shared" si="38"/>
        <v>1</v>
      </c>
      <c r="J302" s="30" t="b">
        <f t="shared" si="39"/>
        <v>1</v>
      </c>
      <c r="K302" s="31" t="s">
        <v>81</v>
      </c>
      <c r="L302" s="31" t="s">
        <v>81</v>
      </c>
      <c r="M302" s="30" t="b">
        <f>IFERROR(OR(NOT(D302), 'Upload Data'!E289 &lt;&gt; ""), FALSE)</f>
        <v>1</v>
      </c>
      <c r="N302" s="30" t="b">
        <f>IFERROR(OR(AND(NOT(D302), 'Upload Data'!F289 = ""), IFERROR(MATCH('Upload Data'!F289, listTradingRelationship, 0), FALSE)), FALSE)</f>
        <v>1</v>
      </c>
      <c r="O302" s="30"/>
      <c r="P302" s="30"/>
      <c r="Q302" s="30"/>
      <c r="R302" s="30" t="str">
        <f>IFERROR(IF('Upload Data'!$A289 &lt;&gt; "", 'Upload Data'!$A289, 'Upload Data'!$B289) &amp; "-" &amp; 'Upload Data'!$C289, "-")</f>
        <v>-</v>
      </c>
      <c r="S302" s="30">
        <f t="shared" si="40"/>
        <v>0</v>
      </c>
      <c r="T302" s="30"/>
      <c r="U302" s="30" t="b">
        <f>IFERROR(OR('Upload Data'!$A289 = "", IFERROR(AND(LEN('Upload Data'!$A289 ) = 11, LEFT('Upload Data'!$A289, 4) = "FSC-", MID('Upload Data'!$A289, 5, 1) &gt;= "A", MID('Upload Data'!$A289, 5, 1) &lt;= "Z", V302 &gt; 0, INT(V302) = V302), FALSE)), FALSE)</f>
        <v>1</v>
      </c>
      <c r="V302" s="30">
        <f>IFERROR(VALUE(RIGHT('Upload Data'!$A289, 6)), -1)</f>
        <v>-1</v>
      </c>
      <c r="W302" s="30"/>
      <c r="X302" s="30" t="b">
        <f>IFERROR(OR('Upload Data'!$B289 = "", IFERROR(AND(LEN(AA302) &gt;= 2, MATCH(AB302, listCertificateTypes, 0), AC302 &gt; -1, INT(AC302) = AC302), FALSE)), FALSE)</f>
        <v>1</v>
      </c>
      <c r="Y302" s="30">
        <f>IFERROR(FIND("-", 'Upload Data'!$B289, 1), 1000)</f>
        <v>1000</v>
      </c>
      <c r="Z302" s="30">
        <f>IFERROR(FIND("-", 'Upload Data'!$B289, Y302 + 1), 1000)</f>
        <v>1000</v>
      </c>
      <c r="AA302" s="30" t="str">
        <f>IFERROR(LEFT('Upload Data'!$B289, Y302 - 1), "")</f>
        <v/>
      </c>
      <c r="AB302" s="30" t="str">
        <f>IFERROR(MID('Upload Data'!$B289, Y302 + 1, Z302 - Y302 - 1), "")</f>
        <v/>
      </c>
      <c r="AC302" s="30">
        <f>IFERROR(VALUE(RIGHT('Upload Data'!$B289, 6)), -1)</f>
        <v>-1</v>
      </c>
    </row>
    <row r="303" spans="1:29">
      <c r="A303" s="29">
        <f t="shared" si="36"/>
        <v>290</v>
      </c>
      <c r="B303" s="28" t="b">
        <f>NOT(IFERROR('Upload Data'!A290 = "ERROR", TRUE))</f>
        <v>1</v>
      </c>
      <c r="C303" s="28">
        <f t="shared" si="37"/>
        <v>290</v>
      </c>
      <c r="D303" s="30" t="b">
        <f>IF(B303, ('Upload Data'!A290 &amp; 'Upload Data'!B290 &amp; 'Upload Data'!D290 &amp; 'Upload Data'!E290 &amp; 'Upload Data'!F290) &lt;&gt; "", FALSE)</f>
        <v>0</v>
      </c>
      <c r="E303" s="28" t="str">
        <f t="shared" si="41"/>
        <v/>
      </c>
      <c r="F303" s="28" t="str">
        <f t="shared" si="42"/>
        <v/>
      </c>
      <c r="G303" s="30" t="b">
        <f t="shared" si="35"/>
        <v>1</v>
      </c>
      <c r="H303" s="30" t="b">
        <f>IFERROR(AND(OR(NOT(D303), 'Upload Data'!$A290 &lt;&gt; "", 'Upload Data'!$B290 &lt;&gt; ""), I303, J303, S303 &lt;= 1), FALSE)</f>
        <v>1</v>
      </c>
      <c r="I303" s="30" t="b">
        <f t="shared" si="38"/>
        <v>1</v>
      </c>
      <c r="J303" s="30" t="b">
        <f t="shared" si="39"/>
        <v>1</v>
      </c>
      <c r="K303" s="31" t="s">
        <v>81</v>
      </c>
      <c r="L303" s="31" t="s">
        <v>81</v>
      </c>
      <c r="M303" s="30" t="b">
        <f>IFERROR(OR(NOT(D303), 'Upload Data'!E290 &lt;&gt; ""), FALSE)</f>
        <v>1</v>
      </c>
      <c r="N303" s="30" t="b">
        <f>IFERROR(OR(AND(NOT(D303), 'Upload Data'!F290 = ""), IFERROR(MATCH('Upload Data'!F290, listTradingRelationship, 0), FALSE)), FALSE)</f>
        <v>1</v>
      </c>
      <c r="O303" s="30"/>
      <c r="P303" s="30"/>
      <c r="Q303" s="30"/>
      <c r="R303" s="30" t="str">
        <f>IFERROR(IF('Upload Data'!$A290 &lt;&gt; "", 'Upload Data'!$A290, 'Upload Data'!$B290) &amp; "-" &amp; 'Upload Data'!$C290, "-")</f>
        <v>-</v>
      </c>
      <c r="S303" s="30">
        <f t="shared" si="40"/>
        <v>0</v>
      </c>
      <c r="T303" s="30"/>
      <c r="U303" s="30" t="b">
        <f>IFERROR(OR('Upload Data'!$A290 = "", IFERROR(AND(LEN('Upload Data'!$A290 ) = 11, LEFT('Upload Data'!$A290, 4) = "FSC-", MID('Upload Data'!$A290, 5, 1) &gt;= "A", MID('Upload Data'!$A290, 5, 1) &lt;= "Z", V303 &gt; 0, INT(V303) = V303), FALSE)), FALSE)</f>
        <v>1</v>
      </c>
      <c r="V303" s="30">
        <f>IFERROR(VALUE(RIGHT('Upload Data'!$A290, 6)), -1)</f>
        <v>-1</v>
      </c>
      <c r="W303" s="30"/>
      <c r="X303" s="30" t="b">
        <f>IFERROR(OR('Upload Data'!$B290 = "", IFERROR(AND(LEN(AA303) &gt;= 2, MATCH(AB303, listCertificateTypes, 0), AC303 &gt; -1, INT(AC303) = AC303), FALSE)), FALSE)</f>
        <v>1</v>
      </c>
      <c r="Y303" s="30">
        <f>IFERROR(FIND("-", 'Upload Data'!$B290, 1), 1000)</f>
        <v>1000</v>
      </c>
      <c r="Z303" s="30">
        <f>IFERROR(FIND("-", 'Upload Data'!$B290, Y303 + 1), 1000)</f>
        <v>1000</v>
      </c>
      <c r="AA303" s="30" t="str">
        <f>IFERROR(LEFT('Upload Data'!$B290, Y303 - 1), "")</f>
        <v/>
      </c>
      <c r="AB303" s="30" t="str">
        <f>IFERROR(MID('Upload Data'!$B290, Y303 + 1, Z303 - Y303 - 1), "")</f>
        <v/>
      </c>
      <c r="AC303" s="30">
        <f>IFERROR(VALUE(RIGHT('Upload Data'!$B290, 6)), -1)</f>
        <v>-1</v>
      </c>
    </row>
    <row r="304" spans="1:29">
      <c r="A304" s="29">
        <f t="shared" si="36"/>
        <v>291</v>
      </c>
      <c r="B304" s="28" t="b">
        <f>NOT(IFERROR('Upload Data'!A291 = "ERROR", TRUE))</f>
        <v>1</v>
      </c>
      <c r="C304" s="28">
        <f t="shared" si="37"/>
        <v>291</v>
      </c>
      <c r="D304" s="30" t="b">
        <f>IF(B304, ('Upload Data'!A291 &amp; 'Upload Data'!B291 &amp; 'Upload Data'!D291 &amp; 'Upload Data'!E291 &amp; 'Upload Data'!F291) &lt;&gt; "", FALSE)</f>
        <v>0</v>
      </c>
      <c r="E304" s="28" t="str">
        <f t="shared" si="41"/>
        <v/>
      </c>
      <c r="F304" s="28" t="str">
        <f t="shared" si="42"/>
        <v/>
      </c>
      <c r="G304" s="30" t="b">
        <f t="shared" si="35"/>
        <v>1</v>
      </c>
      <c r="H304" s="30" t="b">
        <f>IFERROR(AND(OR(NOT(D304), 'Upload Data'!$A291 &lt;&gt; "", 'Upload Data'!$B291 &lt;&gt; ""), I304, J304, S304 &lt;= 1), FALSE)</f>
        <v>1</v>
      </c>
      <c r="I304" s="30" t="b">
        <f t="shared" si="38"/>
        <v>1</v>
      </c>
      <c r="J304" s="30" t="b">
        <f t="shared" si="39"/>
        <v>1</v>
      </c>
      <c r="K304" s="31" t="s">
        <v>81</v>
      </c>
      <c r="L304" s="31" t="s">
        <v>81</v>
      </c>
      <c r="M304" s="30" t="b">
        <f>IFERROR(OR(NOT(D304), 'Upload Data'!E291 &lt;&gt; ""), FALSE)</f>
        <v>1</v>
      </c>
      <c r="N304" s="30" t="b">
        <f>IFERROR(OR(AND(NOT(D304), 'Upload Data'!F291 = ""), IFERROR(MATCH('Upload Data'!F291, listTradingRelationship, 0), FALSE)), FALSE)</f>
        <v>1</v>
      </c>
      <c r="O304" s="30"/>
      <c r="P304" s="30"/>
      <c r="Q304" s="30"/>
      <c r="R304" s="30" t="str">
        <f>IFERROR(IF('Upload Data'!$A291 &lt;&gt; "", 'Upload Data'!$A291, 'Upload Data'!$B291) &amp; "-" &amp; 'Upload Data'!$C291, "-")</f>
        <v>-</v>
      </c>
      <c r="S304" s="30">
        <f t="shared" si="40"/>
        <v>0</v>
      </c>
      <c r="T304" s="30"/>
      <c r="U304" s="30" t="b">
        <f>IFERROR(OR('Upload Data'!$A291 = "", IFERROR(AND(LEN('Upload Data'!$A291 ) = 11, LEFT('Upload Data'!$A291, 4) = "FSC-", MID('Upload Data'!$A291, 5, 1) &gt;= "A", MID('Upload Data'!$A291, 5, 1) &lt;= "Z", V304 &gt; 0, INT(V304) = V304), FALSE)), FALSE)</f>
        <v>1</v>
      </c>
      <c r="V304" s="30">
        <f>IFERROR(VALUE(RIGHT('Upload Data'!$A291, 6)), -1)</f>
        <v>-1</v>
      </c>
      <c r="W304" s="30"/>
      <c r="X304" s="30" t="b">
        <f>IFERROR(OR('Upload Data'!$B291 = "", IFERROR(AND(LEN(AA304) &gt;= 2, MATCH(AB304, listCertificateTypes, 0), AC304 &gt; -1, INT(AC304) = AC304), FALSE)), FALSE)</f>
        <v>1</v>
      </c>
      <c r="Y304" s="30">
        <f>IFERROR(FIND("-", 'Upload Data'!$B291, 1), 1000)</f>
        <v>1000</v>
      </c>
      <c r="Z304" s="30">
        <f>IFERROR(FIND("-", 'Upload Data'!$B291, Y304 + 1), 1000)</f>
        <v>1000</v>
      </c>
      <c r="AA304" s="30" t="str">
        <f>IFERROR(LEFT('Upload Data'!$B291, Y304 - 1), "")</f>
        <v/>
      </c>
      <c r="AB304" s="30" t="str">
        <f>IFERROR(MID('Upload Data'!$B291, Y304 + 1, Z304 - Y304 - 1), "")</f>
        <v/>
      </c>
      <c r="AC304" s="30">
        <f>IFERROR(VALUE(RIGHT('Upload Data'!$B291, 6)), -1)</f>
        <v>-1</v>
      </c>
    </row>
    <row r="305" spans="1:29">
      <c r="A305" s="29">
        <f t="shared" si="36"/>
        <v>292</v>
      </c>
      <c r="B305" s="28" t="b">
        <f>NOT(IFERROR('Upload Data'!A292 = "ERROR", TRUE))</f>
        <v>1</v>
      </c>
      <c r="C305" s="28">
        <f t="shared" si="37"/>
        <v>292</v>
      </c>
      <c r="D305" s="30" t="b">
        <f>IF(B305, ('Upload Data'!A292 &amp; 'Upload Data'!B292 &amp; 'Upload Data'!D292 &amp; 'Upload Data'!E292 &amp; 'Upload Data'!F292) &lt;&gt; "", FALSE)</f>
        <v>0</v>
      </c>
      <c r="E305" s="28" t="str">
        <f t="shared" si="41"/>
        <v/>
      </c>
      <c r="F305" s="28" t="str">
        <f t="shared" si="42"/>
        <v/>
      </c>
      <c r="G305" s="30" t="b">
        <f t="shared" si="35"/>
        <v>1</v>
      </c>
      <c r="H305" s="30" t="b">
        <f>IFERROR(AND(OR(NOT(D305), 'Upload Data'!$A292 &lt;&gt; "", 'Upload Data'!$B292 &lt;&gt; ""), I305, J305, S305 &lt;= 1), FALSE)</f>
        <v>1</v>
      </c>
      <c r="I305" s="30" t="b">
        <f t="shared" si="38"/>
        <v>1</v>
      </c>
      <c r="J305" s="30" t="b">
        <f t="shared" si="39"/>
        <v>1</v>
      </c>
      <c r="K305" s="31" t="s">
        <v>81</v>
      </c>
      <c r="L305" s="31" t="s">
        <v>81</v>
      </c>
      <c r="M305" s="30" t="b">
        <f>IFERROR(OR(NOT(D305), 'Upload Data'!E292 &lt;&gt; ""), FALSE)</f>
        <v>1</v>
      </c>
      <c r="N305" s="30" t="b">
        <f>IFERROR(OR(AND(NOT(D305), 'Upload Data'!F292 = ""), IFERROR(MATCH('Upload Data'!F292, listTradingRelationship, 0), FALSE)), FALSE)</f>
        <v>1</v>
      </c>
      <c r="O305" s="30"/>
      <c r="P305" s="30"/>
      <c r="Q305" s="30"/>
      <c r="R305" s="30" t="str">
        <f>IFERROR(IF('Upload Data'!$A292 &lt;&gt; "", 'Upload Data'!$A292, 'Upload Data'!$B292) &amp; "-" &amp; 'Upload Data'!$C292, "-")</f>
        <v>-</v>
      </c>
      <c r="S305" s="30">
        <f t="shared" si="40"/>
        <v>0</v>
      </c>
      <c r="T305" s="30"/>
      <c r="U305" s="30" t="b">
        <f>IFERROR(OR('Upload Data'!$A292 = "", IFERROR(AND(LEN('Upload Data'!$A292 ) = 11, LEFT('Upload Data'!$A292, 4) = "FSC-", MID('Upload Data'!$A292, 5, 1) &gt;= "A", MID('Upload Data'!$A292, 5, 1) &lt;= "Z", V305 &gt; 0, INT(V305) = V305), FALSE)), FALSE)</f>
        <v>1</v>
      </c>
      <c r="V305" s="30">
        <f>IFERROR(VALUE(RIGHT('Upload Data'!$A292, 6)), -1)</f>
        <v>-1</v>
      </c>
      <c r="W305" s="30"/>
      <c r="X305" s="30" t="b">
        <f>IFERROR(OR('Upload Data'!$B292 = "", IFERROR(AND(LEN(AA305) &gt;= 2, MATCH(AB305, listCertificateTypes, 0), AC305 &gt; -1, INT(AC305) = AC305), FALSE)), FALSE)</f>
        <v>1</v>
      </c>
      <c r="Y305" s="30">
        <f>IFERROR(FIND("-", 'Upload Data'!$B292, 1), 1000)</f>
        <v>1000</v>
      </c>
      <c r="Z305" s="30">
        <f>IFERROR(FIND("-", 'Upload Data'!$B292, Y305 + 1), 1000)</f>
        <v>1000</v>
      </c>
      <c r="AA305" s="30" t="str">
        <f>IFERROR(LEFT('Upload Data'!$B292, Y305 - 1), "")</f>
        <v/>
      </c>
      <c r="AB305" s="30" t="str">
        <f>IFERROR(MID('Upload Data'!$B292, Y305 + 1, Z305 - Y305 - 1), "")</f>
        <v/>
      </c>
      <c r="AC305" s="30">
        <f>IFERROR(VALUE(RIGHT('Upload Data'!$B292, 6)), -1)</f>
        <v>-1</v>
      </c>
    </row>
    <row r="306" spans="1:29">
      <c r="A306" s="29">
        <f t="shared" si="36"/>
        <v>293</v>
      </c>
      <c r="B306" s="28" t="b">
        <f>NOT(IFERROR('Upload Data'!A293 = "ERROR", TRUE))</f>
        <v>1</v>
      </c>
      <c r="C306" s="28">
        <f t="shared" si="37"/>
        <v>293</v>
      </c>
      <c r="D306" s="30" t="b">
        <f>IF(B306, ('Upload Data'!A293 &amp; 'Upload Data'!B293 &amp; 'Upload Data'!D293 &amp; 'Upload Data'!E293 &amp; 'Upload Data'!F293) &lt;&gt; "", FALSE)</f>
        <v>0</v>
      </c>
      <c r="E306" s="28" t="str">
        <f t="shared" si="41"/>
        <v/>
      </c>
      <c r="F306" s="28" t="str">
        <f t="shared" si="42"/>
        <v/>
      </c>
      <c r="G306" s="30" t="b">
        <f t="shared" si="35"/>
        <v>1</v>
      </c>
      <c r="H306" s="30" t="b">
        <f>IFERROR(AND(OR(NOT(D306), 'Upload Data'!$A293 &lt;&gt; "", 'Upload Data'!$B293 &lt;&gt; ""), I306, J306, S306 &lt;= 1), FALSE)</f>
        <v>1</v>
      </c>
      <c r="I306" s="30" t="b">
        <f t="shared" si="38"/>
        <v>1</v>
      </c>
      <c r="J306" s="30" t="b">
        <f t="shared" si="39"/>
        <v>1</v>
      </c>
      <c r="K306" s="31" t="s">
        <v>81</v>
      </c>
      <c r="L306" s="31" t="s">
        <v>81</v>
      </c>
      <c r="M306" s="30" t="b">
        <f>IFERROR(OR(NOT(D306), 'Upload Data'!E293 &lt;&gt; ""), FALSE)</f>
        <v>1</v>
      </c>
      <c r="N306" s="30" t="b">
        <f>IFERROR(OR(AND(NOT(D306), 'Upload Data'!F293 = ""), IFERROR(MATCH('Upload Data'!F293, listTradingRelationship, 0), FALSE)), FALSE)</f>
        <v>1</v>
      </c>
      <c r="O306" s="30"/>
      <c r="P306" s="30"/>
      <c r="Q306" s="30"/>
      <c r="R306" s="30" t="str">
        <f>IFERROR(IF('Upload Data'!$A293 &lt;&gt; "", 'Upload Data'!$A293, 'Upload Data'!$B293) &amp; "-" &amp; 'Upload Data'!$C293, "-")</f>
        <v>-</v>
      </c>
      <c r="S306" s="30">
        <f t="shared" si="40"/>
        <v>0</v>
      </c>
      <c r="T306" s="30"/>
      <c r="U306" s="30" t="b">
        <f>IFERROR(OR('Upload Data'!$A293 = "", IFERROR(AND(LEN('Upload Data'!$A293 ) = 11, LEFT('Upload Data'!$A293, 4) = "FSC-", MID('Upload Data'!$A293, 5, 1) &gt;= "A", MID('Upload Data'!$A293, 5, 1) &lt;= "Z", V306 &gt; 0, INT(V306) = V306), FALSE)), FALSE)</f>
        <v>1</v>
      </c>
      <c r="V306" s="30">
        <f>IFERROR(VALUE(RIGHT('Upload Data'!$A293, 6)), -1)</f>
        <v>-1</v>
      </c>
      <c r="W306" s="30"/>
      <c r="X306" s="30" t="b">
        <f>IFERROR(OR('Upload Data'!$B293 = "", IFERROR(AND(LEN(AA306) &gt;= 2, MATCH(AB306, listCertificateTypes, 0), AC306 &gt; -1, INT(AC306) = AC306), FALSE)), FALSE)</f>
        <v>1</v>
      </c>
      <c r="Y306" s="30">
        <f>IFERROR(FIND("-", 'Upload Data'!$B293, 1), 1000)</f>
        <v>1000</v>
      </c>
      <c r="Z306" s="30">
        <f>IFERROR(FIND("-", 'Upload Data'!$B293, Y306 + 1), 1000)</f>
        <v>1000</v>
      </c>
      <c r="AA306" s="30" t="str">
        <f>IFERROR(LEFT('Upload Data'!$B293, Y306 - 1), "")</f>
        <v/>
      </c>
      <c r="AB306" s="30" t="str">
        <f>IFERROR(MID('Upload Data'!$B293, Y306 + 1, Z306 - Y306 - 1), "")</f>
        <v/>
      </c>
      <c r="AC306" s="30">
        <f>IFERROR(VALUE(RIGHT('Upload Data'!$B293, 6)), -1)</f>
        <v>-1</v>
      </c>
    </row>
    <row r="307" spans="1:29">
      <c r="A307" s="29">
        <f t="shared" si="36"/>
        <v>294</v>
      </c>
      <c r="B307" s="28" t="b">
        <f>NOT(IFERROR('Upload Data'!A294 = "ERROR", TRUE))</f>
        <v>1</v>
      </c>
      <c r="C307" s="28">
        <f t="shared" si="37"/>
        <v>294</v>
      </c>
      <c r="D307" s="30" t="b">
        <f>IF(B307, ('Upload Data'!A294 &amp; 'Upload Data'!B294 &amp; 'Upload Data'!D294 &amp; 'Upload Data'!E294 &amp; 'Upload Data'!F294) &lt;&gt; "", FALSE)</f>
        <v>0</v>
      </c>
      <c r="E307" s="28" t="str">
        <f t="shared" si="41"/>
        <v/>
      </c>
      <c r="F307" s="28" t="str">
        <f t="shared" si="42"/>
        <v/>
      </c>
      <c r="G307" s="30" t="b">
        <f t="shared" si="35"/>
        <v>1</v>
      </c>
      <c r="H307" s="30" t="b">
        <f>IFERROR(AND(OR(NOT(D307), 'Upload Data'!$A294 &lt;&gt; "", 'Upload Data'!$B294 &lt;&gt; ""), I307, J307, S307 &lt;= 1), FALSE)</f>
        <v>1</v>
      </c>
      <c r="I307" s="30" t="b">
        <f t="shared" si="38"/>
        <v>1</v>
      </c>
      <c r="J307" s="30" t="b">
        <f t="shared" si="39"/>
        <v>1</v>
      </c>
      <c r="K307" s="31" t="s">
        <v>81</v>
      </c>
      <c r="L307" s="31" t="s">
        <v>81</v>
      </c>
      <c r="M307" s="30" t="b">
        <f>IFERROR(OR(NOT(D307), 'Upload Data'!E294 &lt;&gt; ""), FALSE)</f>
        <v>1</v>
      </c>
      <c r="N307" s="30" t="b">
        <f>IFERROR(OR(AND(NOT(D307), 'Upload Data'!F294 = ""), IFERROR(MATCH('Upload Data'!F294, listTradingRelationship, 0), FALSE)), FALSE)</f>
        <v>1</v>
      </c>
      <c r="O307" s="30"/>
      <c r="P307" s="30"/>
      <c r="Q307" s="30"/>
      <c r="R307" s="30" t="str">
        <f>IFERROR(IF('Upload Data'!$A294 &lt;&gt; "", 'Upload Data'!$A294, 'Upload Data'!$B294) &amp; "-" &amp; 'Upload Data'!$C294, "-")</f>
        <v>-</v>
      </c>
      <c r="S307" s="30">
        <f t="shared" si="40"/>
        <v>0</v>
      </c>
      <c r="T307" s="30"/>
      <c r="U307" s="30" t="b">
        <f>IFERROR(OR('Upload Data'!$A294 = "", IFERROR(AND(LEN('Upload Data'!$A294 ) = 11, LEFT('Upload Data'!$A294, 4) = "FSC-", MID('Upload Data'!$A294, 5, 1) &gt;= "A", MID('Upload Data'!$A294, 5, 1) &lt;= "Z", V307 &gt; 0, INT(V307) = V307), FALSE)), FALSE)</f>
        <v>1</v>
      </c>
      <c r="V307" s="30">
        <f>IFERROR(VALUE(RIGHT('Upload Data'!$A294, 6)), -1)</f>
        <v>-1</v>
      </c>
      <c r="W307" s="30"/>
      <c r="X307" s="30" t="b">
        <f>IFERROR(OR('Upload Data'!$B294 = "", IFERROR(AND(LEN(AA307) &gt;= 2, MATCH(AB307, listCertificateTypes, 0), AC307 &gt; -1, INT(AC307) = AC307), FALSE)), FALSE)</f>
        <v>1</v>
      </c>
      <c r="Y307" s="30">
        <f>IFERROR(FIND("-", 'Upload Data'!$B294, 1), 1000)</f>
        <v>1000</v>
      </c>
      <c r="Z307" s="30">
        <f>IFERROR(FIND("-", 'Upload Data'!$B294, Y307 + 1), 1000)</f>
        <v>1000</v>
      </c>
      <c r="AA307" s="30" t="str">
        <f>IFERROR(LEFT('Upload Data'!$B294, Y307 - 1), "")</f>
        <v/>
      </c>
      <c r="AB307" s="30" t="str">
        <f>IFERROR(MID('Upload Data'!$B294, Y307 + 1, Z307 - Y307 - 1), "")</f>
        <v/>
      </c>
      <c r="AC307" s="30">
        <f>IFERROR(VALUE(RIGHT('Upload Data'!$B294, 6)), -1)</f>
        <v>-1</v>
      </c>
    </row>
    <row r="308" spans="1:29">
      <c r="A308" s="29">
        <f t="shared" si="36"/>
        <v>295</v>
      </c>
      <c r="B308" s="28" t="b">
        <f>NOT(IFERROR('Upload Data'!A295 = "ERROR", TRUE))</f>
        <v>1</v>
      </c>
      <c r="C308" s="28">
        <f t="shared" si="37"/>
        <v>295</v>
      </c>
      <c r="D308" s="30" t="b">
        <f>IF(B308, ('Upload Data'!A295 &amp; 'Upload Data'!B295 &amp; 'Upload Data'!D295 &amp; 'Upload Data'!E295 &amp; 'Upload Data'!F295) &lt;&gt; "", FALSE)</f>
        <v>0</v>
      </c>
      <c r="E308" s="28" t="str">
        <f t="shared" si="41"/>
        <v/>
      </c>
      <c r="F308" s="28" t="str">
        <f t="shared" si="42"/>
        <v/>
      </c>
      <c r="G308" s="30" t="b">
        <f t="shared" si="35"/>
        <v>1</v>
      </c>
      <c r="H308" s="30" t="b">
        <f>IFERROR(AND(OR(NOT(D308), 'Upload Data'!$A295 &lt;&gt; "", 'Upload Data'!$B295 &lt;&gt; ""), I308, J308, S308 &lt;= 1), FALSE)</f>
        <v>1</v>
      </c>
      <c r="I308" s="30" t="b">
        <f t="shared" si="38"/>
        <v>1</v>
      </c>
      <c r="J308" s="30" t="b">
        <f t="shared" si="39"/>
        <v>1</v>
      </c>
      <c r="K308" s="31" t="s">
        <v>81</v>
      </c>
      <c r="L308" s="31" t="s">
        <v>81</v>
      </c>
      <c r="M308" s="30" t="b">
        <f>IFERROR(OR(NOT(D308), 'Upload Data'!E295 &lt;&gt; ""), FALSE)</f>
        <v>1</v>
      </c>
      <c r="N308" s="30" t="b">
        <f>IFERROR(OR(AND(NOT(D308), 'Upload Data'!F295 = ""), IFERROR(MATCH('Upload Data'!F295, listTradingRelationship, 0), FALSE)), FALSE)</f>
        <v>1</v>
      </c>
      <c r="O308" s="30"/>
      <c r="P308" s="30"/>
      <c r="Q308" s="30"/>
      <c r="R308" s="30" t="str">
        <f>IFERROR(IF('Upload Data'!$A295 &lt;&gt; "", 'Upload Data'!$A295, 'Upload Data'!$B295) &amp; "-" &amp; 'Upload Data'!$C295, "-")</f>
        <v>-</v>
      </c>
      <c r="S308" s="30">
        <f t="shared" si="40"/>
        <v>0</v>
      </c>
      <c r="T308" s="30"/>
      <c r="U308" s="30" t="b">
        <f>IFERROR(OR('Upload Data'!$A295 = "", IFERROR(AND(LEN('Upload Data'!$A295 ) = 11, LEFT('Upload Data'!$A295, 4) = "FSC-", MID('Upload Data'!$A295, 5, 1) &gt;= "A", MID('Upload Data'!$A295, 5, 1) &lt;= "Z", V308 &gt; 0, INT(V308) = V308), FALSE)), FALSE)</f>
        <v>1</v>
      </c>
      <c r="V308" s="30">
        <f>IFERROR(VALUE(RIGHT('Upload Data'!$A295, 6)), -1)</f>
        <v>-1</v>
      </c>
      <c r="W308" s="30"/>
      <c r="X308" s="30" t="b">
        <f>IFERROR(OR('Upload Data'!$B295 = "", IFERROR(AND(LEN(AA308) &gt;= 2, MATCH(AB308, listCertificateTypes, 0), AC308 &gt; -1, INT(AC308) = AC308), FALSE)), FALSE)</f>
        <v>1</v>
      </c>
      <c r="Y308" s="30">
        <f>IFERROR(FIND("-", 'Upload Data'!$B295, 1), 1000)</f>
        <v>1000</v>
      </c>
      <c r="Z308" s="30">
        <f>IFERROR(FIND("-", 'Upload Data'!$B295, Y308 + 1), 1000)</f>
        <v>1000</v>
      </c>
      <c r="AA308" s="30" t="str">
        <f>IFERROR(LEFT('Upload Data'!$B295, Y308 - 1), "")</f>
        <v/>
      </c>
      <c r="AB308" s="30" t="str">
        <f>IFERROR(MID('Upload Data'!$B295, Y308 + 1, Z308 - Y308 - 1), "")</f>
        <v/>
      </c>
      <c r="AC308" s="30">
        <f>IFERROR(VALUE(RIGHT('Upload Data'!$B295, 6)), -1)</f>
        <v>-1</v>
      </c>
    </row>
    <row r="309" spans="1:29">
      <c r="A309" s="29">
        <f t="shared" si="36"/>
        <v>296</v>
      </c>
      <c r="B309" s="28" t="b">
        <f>NOT(IFERROR('Upload Data'!A296 = "ERROR", TRUE))</f>
        <v>1</v>
      </c>
      <c r="C309" s="28">
        <f t="shared" si="37"/>
        <v>296</v>
      </c>
      <c r="D309" s="30" t="b">
        <f>IF(B309, ('Upload Data'!A296 &amp; 'Upload Data'!B296 &amp; 'Upload Data'!D296 &amp; 'Upload Data'!E296 &amp; 'Upload Data'!F296) &lt;&gt; "", FALSE)</f>
        <v>0</v>
      </c>
      <c r="E309" s="28" t="str">
        <f t="shared" si="41"/>
        <v/>
      </c>
      <c r="F309" s="28" t="str">
        <f t="shared" si="42"/>
        <v/>
      </c>
      <c r="G309" s="30" t="b">
        <f t="shared" si="35"/>
        <v>1</v>
      </c>
      <c r="H309" s="30" t="b">
        <f>IFERROR(AND(OR(NOT(D309), 'Upload Data'!$A296 &lt;&gt; "", 'Upload Data'!$B296 &lt;&gt; ""), I309, J309, S309 &lt;= 1), FALSE)</f>
        <v>1</v>
      </c>
      <c r="I309" s="30" t="b">
        <f t="shared" si="38"/>
        <v>1</v>
      </c>
      <c r="J309" s="30" t="b">
        <f t="shared" si="39"/>
        <v>1</v>
      </c>
      <c r="K309" s="31" t="s">
        <v>81</v>
      </c>
      <c r="L309" s="31" t="s">
        <v>81</v>
      </c>
      <c r="M309" s="30" t="b">
        <f>IFERROR(OR(NOT(D309), 'Upload Data'!E296 &lt;&gt; ""), FALSE)</f>
        <v>1</v>
      </c>
      <c r="N309" s="30" t="b">
        <f>IFERROR(OR(AND(NOT(D309), 'Upload Data'!F296 = ""), IFERROR(MATCH('Upload Data'!F296, listTradingRelationship, 0), FALSE)), FALSE)</f>
        <v>1</v>
      </c>
      <c r="O309" s="30"/>
      <c r="P309" s="30"/>
      <c r="Q309" s="30"/>
      <c r="R309" s="30" t="str">
        <f>IFERROR(IF('Upload Data'!$A296 &lt;&gt; "", 'Upload Data'!$A296, 'Upload Data'!$B296) &amp; "-" &amp; 'Upload Data'!$C296, "-")</f>
        <v>-</v>
      </c>
      <c r="S309" s="30">
        <f t="shared" si="40"/>
        <v>0</v>
      </c>
      <c r="T309" s="30"/>
      <c r="U309" s="30" t="b">
        <f>IFERROR(OR('Upload Data'!$A296 = "", IFERROR(AND(LEN('Upload Data'!$A296 ) = 11, LEFT('Upload Data'!$A296, 4) = "FSC-", MID('Upload Data'!$A296, 5, 1) &gt;= "A", MID('Upload Data'!$A296, 5, 1) &lt;= "Z", V309 &gt; 0, INT(V309) = V309), FALSE)), FALSE)</f>
        <v>1</v>
      </c>
      <c r="V309" s="30">
        <f>IFERROR(VALUE(RIGHT('Upload Data'!$A296, 6)), -1)</f>
        <v>-1</v>
      </c>
      <c r="W309" s="30"/>
      <c r="X309" s="30" t="b">
        <f>IFERROR(OR('Upload Data'!$B296 = "", IFERROR(AND(LEN(AA309) &gt;= 2, MATCH(AB309, listCertificateTypes, 0), AC309 &gt; -1, INT(AC309) = AC309), FALSE)), FALSE)</f>
        <v>1</v>
      </c>
      <c r="Y309" s="30">
        <f>IFERROR(FIND("-", 'Upload Data'!$B296, 1), 1000)</f>
        <v>1000</v>
      </c>
      <c r="Z309" s="30">
        <f>IFERROR(FIND("-", 'Upload Data'!$B296, Y309 + 1), 1000)</f>
        <v>1000</v>
      </c>
      <c r="AA309" s="30" t="str">
        <f>IFERROR(LEFT('Upload Data'!$B296, Y309 - 1), "")</f>
        <v/>
      </c>
      <c r="AB309" s="30" t="str">
        <f>IFERROR(MID('Upload Data'!$B296, Y309 + 1, Z309 - Y309 - 1), "")</f>
        <v/>
      </c>
      <c r="AC309" s="30">
        <f>IFERROR(VALUE(RIGHT('Upload Data'!$B296, 6)), -1)</f>
        <v>-1</v>
      </c>
    </row>
    <row r="310" spans="1:29">
      <c r="A310" s="29">
        <f t="shared" si="36"/>
        <v>297</v>
      </c>
      <c r="B310" s="28" t="b">
        <f>NOT(IFERROR('Upload Data'!A297 = "ERROR", TRUE))</f>
        <v>1</v>
      </c>
      <c r="C310" s="28">
        <f t="shared" si="37"/>
        <v>297</v>
      </c>
      <c r="D310" s="30" t="b">
        <f>IF(B310, ('Upload Data'!A297 &amp; 'Upload Data'!B297 &amp; 'Upload Data'!D297 &amp; 'Upload Data'!E297 &amp; 'Upload Data'!F297) &lt;&gt; "", FALSE)</f>
        <v>0</v>
      </c>
      <c r="E310" s="28" t="str">
        <f t="shared" si="41"/>
        <v/>
      </c>
      <c r="F310" s="28" t="str">
        <f t="shared" si="42"/>
        <v/>
      </c>
      <c r="G310" s="30" t="b">
        <f t="shared" si="35"/>
        <v>1</v>
      </c>
      <c r="H310" s="30" t="b">
        <f>IFERROR(AND(OR(NOT(D310), 'Upload Data'!$A297 &lt;&gt; "", 'Upload Data'!$B297 &lt;&gt; ""), I310, J310, S310 &lt;= 1), FALSE)</f>
        <v>1</v>
      </c>
      <c r="I310" s="30" t="b">
        <f t="shared" si="38"/>
        <v>1</v>
      </c>
      <c r="J310" s="30" t="b">
        <f t="shared" si="39"/>
        <v>1</v>
      </c>
      <c r="K310" s="31" t="s">
        <v>81</v>
      </c>
      <c r="L310" s="31" t="s">
        <v>81</v>
      </c>
      <c r="M310" s="30" t="b">
        <f>IFERROR(OR(NOT(D310), 'Upload Data'!E297 &lt;&gt; ""), FALSE)</f>
        <v>1</v>
      </c>
      <c r="N310" s="30" t="b">
        <f>IFERROR(OR(AND(NOT(D310), 'Upload Data'!F297 = ""), IFERROR(MATCH('Upload Data'!F297, listTradingRelationship, 0), FALSE)), FALSE)</f>
        <v>1</v>
      </c>
      <c r="O310" s="30"/>
      <c r="P310" s="30"/>
      <c r="Q310" s="30"/>
      <c r="R310" s="30" t="str">
        <f>IFERROR(IF('Upload Data'!$A297 &lt;&gt; "", 'Upload Data'!$A297, 'Upload Data'!$B297) &amp; "-" &amp; 'Upload Data'!$C297, "-")</f>
        <v>-</v>
      </c>
      <c r="S310" s="30">
        <f t="shared" si="40"/>
        <v>0</v>
      </c>
      <c r="T310" s="30"/>
      <c r="U310" s="30" t="b">
        <f>IFERROR(OR('Upload Data'!$A297 = "", IFERROR(AND(LEN('Upload Data'!$A297 ) = 11, LEFT('Upload Data'!$A297, 4) = "FSC-", MID('Upload Data'!$A297, 5, 1) &gt;= "A", MID('Upload Data'!$A297, 5, 1) &lt;= "Z", V310 &gt; 0, INT(V310) = V310), FALSE)), FALSE)</f>
        <v>1</v>
      </c>
      <c r="V310" s="30">
        <f>IFERROR(VALUE(RIGHT('Upload Data'!$A297, 6)), -1)</f>
        <v>-1</v>
      </c>
      <c r="W310" s="30"/>
      <c r="X310" s="30" t="b">
        <f>IFERROR(OR('Upload Data'!$B297 = "", IFERROR(AND(LEN(AA310) &gt;= 2, MATCH(AB310, listCertificateTypes, 0), AC310 &gt; -1, INT(AC310) = AC310), FALSE)), FALSE)</f>
        <v>1</v>
      </c>
      <c r="Y310" s="30">
        <f>IFERROR(FIND("-", 'Upload Data'!$B297, 1), 1000)</f>
        <v>1000</v>
      </c>
      <c r="Z310" s="30">
        <f>IFERROR(FIND("-", 'Upload Data'!$B297, Y310 + 1), 1000)</f>
        <v>1000</v>
      </c>
      <c r="AA310" s="30" t="str">
        <f>IFERROR(LEFT('Upload Data'!$B297, Y310 - 1), "")</f>
        <v/>
      </c>
      <c r="AB310" s="30" t="str">
        <f>IFERROR(MID('Upload Data'!$B297, Y310 + 1, Z310 - Y310 - 1), "")</f>
        <v/>
      </c>
      <c r="AC310" s="30">
        <f>IFERROR(VALUE(RIGHT('Upload Data'!$B297, 6)), -1)</f>
        <v>-1</v>
      </c>
    </row>
    <row r="311" spans="1:29">
      <c r="A311" s="29">
        <f t="shared" si="36"/>
        <v>298</v>
      </c>
      <c r="B311" s="28" t="b">
        <f>NOT(IFERROR('Upload Data'!A298 = "ERROR", TRUE))</f>
        <v>1</v>
      </c>
      <c r="C311" s="28">
        <f t="shared" si="37"/>
        <v>298</v>
      </c>
      <c r="D311" s="30" t="b">
        <f>IF(B311, ('Upload Data'!A298 &amp; 'Upload Data'!B298 &amp; 'Upload Data'!D298 &amp; 'Upload Data'!E298 &amp; 'Upload Data'!F298) &lt;&gt; "", FALSE)</f>
        <v>0</v>
      </c>
      <c r="E311" s="28" t="str">
        <f t="shared" si="41"/>
        <v/>
      </c>
      <c r="F311" s="28" t="str">
        <f t="shared" si="42"/>
        <v/>
      </c>
      <c r="G311" s="30" t="b">
        <f t="shared" si="35"/>
        <v>1</v>
      </c>
      <c r="H311" s="30" t="b">
        <f>IFERROR(AND(OR(NOT(D311), 'Upload Data'!$A298 &lt;&gt; "", 'Upload Data'!$B298 &lt;&gt; ""), I311, J311, S311 &lt;= 1), FALSE)</f>
        <v>1</v>
      </c>
      <c r="I311" s="30" t="b">
        <f t="shared" si="38"/>
        <v>1</v>
      </c>
      <c r="J311" s="30" t="b">
        <f t="shared" si="39"/>
        <v>1</v>
      </c>
      <c r="K311" s="31" t="s">
        <v>81</v>
      </c>
      <c r="L311" s="31" t="s">
        <v>81</v>
      </c>
      <c r="M311" s="30" t="b">
        <f>IFERROR(OR(NOT(D311), 'Upload Data'!E298 &lt;&gt; ""), FALSE)</f>
        <v>1</v>
      </c>
      <c r="N311" s="30" t="b">
        <f>IFERROR(OR(AND(NOT(D311), 'Upload Data'!F298 = ""), IFERROR(MATCH('Upload Data'!F298, listTradingRelationship, 0), FALSE)), FALSE)</f>
        <v>1</v>
      </c>
      <c r="O311" s="30"/>
      <c r="P311" s="30"/>
      <c r="Q311" s="30"/>
      <c r="R311" s="30" t="str">
        <f>IFERROR(IF('Upload Data'!$A298 &lt;&gt; "", 'Upload Data'!$A298, 'Upload Data'!$B298) &amp; "-" &amp; 'Upload Data'!$C298, "-")</f>
        <v>-</v>
      </c>
      <c r="S311" s="30">
        <f t="shared" si="40"/>
        <v>0</v>
      </c>
      <c r="T311" s="30"/>
      <c r="U311" s="30" t="b">
        <f>IFERROR(OR('Upload Data'!$A298 = "", IFERROR(AND(LEN('Upload Data'!$A298 ) = 11, LEFT('Upload Data'!$A298, 4) = "FSC-", MID('Upload Data'!$A298, 5, 1) &gt;= "A", MID('Upload Data'!$A298, 5, 1) &lt;= "Z", V311 &gt; 0, INT(V311) = V311), FALSE)), FALSE)</f>
        <v>1</v>
      </c>
      <c r="V311" s="30">
        <f>IFERROR(VALUE(RIGHT('Upload Data'!$A298, 6)), -1)</f>
        <v>-1</v>
      </c>
      <c r="W311" s="30"/>
      <c r="X311" s="30" t="b">
        <f>IFERROR(OR('Upload Data'!$B298 = "", IFERROR(AND(LEN(AA311) &gt;= 2, MATCH(AB311, listCertificateTypes, 0), AC311 &gt; -1, INT(AC311) = AC311), FALSE)), FALSE)</f>
        <v>1</v>
      </c>
      <c r="Y311" s="30">
        <f>IFERROR(FIND("-", 'Upload Data'!$B298, 1), 1000)</f>
        <v>1000</v>
      </c>
      <c r="Z311" s="30">
        <f>IFERROR(FIND("-", 'Upload Data'!$B298, Y311 + 1), 1000)</f>
        <v>1000</v>
      </c>
      <c r="AA311" s="30" t="str">
        <f>IFERROR(LEFT('Upload Data'!$B298, Y311 - 1), "")</f>
        <v/>
      </c>
      <c r="AB311" s="30" t="str">
        <f>IFERROR(MID('Upload Data'!$B298, Y311 + 1, Z311 - Y311 - 1), "")</f>
        <v/>
      </c>
      <c r="AC311" s="30">
        <f>IFERROR(VALUE(RIGHT('Upload Data'!$B298, 6)), -1)</f>
        <v>-1</v>
      </c>
    </row>
    <row r="312" spans="1:29">
      <c r="A312" s="29">
        <f t="shared" si="36"/>
        <v>299</v>
      </c>
      <c r="B312" s="28" t="b">
        <f>NOT(IFERROR('Upload Data'!A299 = "ERROR", TRUE))</f>
        <v>1</v>
      </c>
      <c r="C312" s="28">
        <f t="shared" si="37"/>
        <v>299</v>
      </c>
      <c r="D312" s="30" t="b">
        <f>IF(B312, ('Upload Data'!A299 &amp; 'Upload Data'!B299 &amp; 'Upload Data'!D299 &amp; 'Upload Data'!E299 &amp; 'Upload Data'!F299) &lt;&gt; "", FALSE)</f>
        <v>0</v>
      </c>
      <c r="E312" s="28" t="str">
        <f t="shared" si="41"/>
        <v/>
      </c>
      <c r="F312" s="28" t="str">
        <f t="shared" si="42"/>
        <v/>
      </c>
      <c r="G312" s="30" t="b">
        <f t="shared" si="35"/>
        <v>1</v>
      </c>
      <c r="H312" s="30" t="b">
        <f>IFERROR(AND(OR(NOT(D312), 'Upload Data'!$A299 &lt;&gt; "", 'Upload Data'!$B299 &lt;&gt; ""), I312, J312, S312 &lt;= 1), FALSE)</f>
        <v>1</v>
      </c>
      <c r="I312" s="30" t="b">
        <f t="shared" si="38"/>
        <v>1</v>
      </c>
      <c r="J312" s="30" t="b">
        <f t="shared" si="39"/>
        <v>1</v>
      </c>
      <c r="K312" s="31" t="s">
        <v>81</v>
      </c>
      <c r="L312" s="31" t="s">
        <v>81</v>
      </c>
      <c r="M312" s="30" t="b">
        <f>IFERROR(OR(NOT(D312), 'Upload Data'!E299 &lt;&gt; ""), FALSE)</f>
        <v>1</v>
      </c>
      <c r="N312" s="30" t="b">
        <f>IFERROR(OR(AND(NOT(D312), 'Upload Data'!F299 = ""), IFERROR(MATCH('Upload Data'!F299, listTradingRelationship, 0), FALSE)), FALSE)</f>
        <v>1</v>
      </c>
      <c r="O312" s="30"/>
      <c r="P312" s="30"/>
      <c r="Q312" s="30"/>
      <c r="R312" s="30" t="str">
        <f>IFERROR(IF('Upload Data'!$A299 &lt;&gt; "", 'Upload Data'!$A299, 'Upload Data'!$B299) &amp; "-" &amp; 'Upload Data'!$C299, "-")</f>
        <v>-</v>
      </c>
      <c r="S312" s="30">
        <f t="shared" si="40"/>
        <v>0</v>
      </c>
      <c r="T312" s="30"/>
      <c r="U312" s="30" t="b">
        <f>IFERROR(OR('Upload Data'!$A299 = "", IFERROR(AND(LEN('Upload Data'!$A299 ) = 11, LEFT('Upload Data'!$A299, 4) = "FSC-", MID('Upload Data'!$A299, 5, 1) &gt;= "A", MID('Upload Data'!$A299, 5, 1) &lt;= "Z", V312 &gt; 0, INT(V312) = V312), FALSE)), FALSE)</f>
        <v>1</v>
      </c>
      <c r="V312" s="30">
        <f>IFERROR(VALUE(RIGHT('Upload Data'!$A299, 6)), -1)</f>
        <v>-1</v>
      </c>
      <c r="W312" s="30"/>
      <c r="X312" s="30" t="b">
        <f>IFERROR(OR('Upload Data'!$B299 = "", IFERROR(AND(LEN(AA312) &gt;= 2, MATCH(AB312, listCertificateTypes, 0), AC312 &gt; -1, INT(AC312) = AC312), FALSE)), FALSE)</f>
        <v>1</v>
      </c>
      <c r="Y312" s="30">
        <f>IFERROR(FIND("-", 'Upload Data'!$B299, 1), 1000)</f>
        <v>1000</v>
      </c>
      <c r="Z312" s="30">
        <f>IFERROR(FIND("-", 'Upload Data'!$B299, Y312 + 1), 1000)</f>
        <v>1000</v>
      </c>
      <c r="AA312" s="30" t="str">
        <f>IFERROR(LEFT('Upload Data'!$B299, Y312 - 1), "")</f>
        <v/>
      </c>
      <c r="AB312" s="30" t="str">
        <f>IFERROR(MID('Upload Data'!$B299, Y312 + 1, Z312 - Y312 - 1), "")</f>
        <v/>
      </c>
      <c r="AC312" s="30">
        <f>IFERROR(VALUE(RIGHT('Upload Data'!$B299, 6)), -1)</f>
        <v>-1</v>
      </c>
    </row>
    <row r="313" spans="1:29">
      <c r="A313" s="29">
        <f t="shared" si="36"/>
        <v>300</v>
      </c>
      <c r="B313" s="28" t="b">
        <f>NOT(IFERROR('Upload Data'!A300 = "ERROR", TRUE))</f>
        <v>1</v>
      </c>
      <c r="C313" s="28">
        <f t="shared" si="37"/>
        <v>300</v>
      </c>
      <c r="D313" s="30" t="b">
        <f>IF(B313, ('Upload Data'!A300 &amp; 'Upload Data'!B300 &amp; 'Upload Data'!D300 &amp; 'Upload Data'!E300 &amp; 'Upload Data'!F300) &lt;&gt; "", FALSE)</f>
        <v>0</v>
      </c>
      <c r="E313" s="28" t="str">
        <f t="shared" si="41"/>
        <v/>
      </c>
      <c r="F313" s="28" t="str">
        <f t="shared" si="42"/>
        <v/>
      </c>
      <c r="G313" s="30" t="b">
        <f t="shared" si="35"/>
        <v>1</v>
      </c>
      <c r="H313" s="30" t="b">
        <f>IFERROR(AND(OR(NOT(D313), 'Upload Data'!$A300 &lt;&gt; "", 'Upload Data'!$B300 &lt;&gt; ""), I313, J313, S313 &lt;= 1), FALSE)</f>
        <v>1</v>
      </c>
      <c r="I313" s="30" t="b">
        <f t="shared" si="38"/>
        <v>1</v>
      </c>
      <c r="J313" s="30" t="b">
        <f t="shared" si="39"/>
        <v>1</v>
      </c>
      <c r="K313" s="31" t="s">
        <v>81</v>
      </c>
      <c r="L313" s="31" t="s">
        <v>81</v>
      </c>
      <c r="M313" s="30" t="b">
        <f>IFERROR(OR(NOT(D313), 'Upload Data'!E300 &lt;&gt; ""), FALSE)</f>
        <v>1</v>
      </c>
      <c r="N313" s="30" t="b">
        <f>IFERROR(OR(AND(NOT(D313), 'Upload Data'!F300 = ""), IFERROR(MATCH('Upload Data'!F300, listTradingRelationship, 0), FALSE)), FALSE)</f>
        <v>1</v>
      </c>
      <c r="O313" s="30"/>
      <c r="P313" s="30"/>
      <c r="Q313" s="30"/>
      <c r="R313" s="30" t="str">
        <f>IFERROR(IF('Upload Data'!$A300 &lt;&gt; "", 'Upload Data'!$A300, 'Upload Data'!$B300) &amp; "-" &amp; 'Upload Data'!$C300, "-")</f>
        <v>-</v>
      </c>
      <c r="S313" s="30">
        <f t="shared" si="40"/>
        <v>0</v>
      </c>
      <c r="T313" s="30"/>
      <c r="U313" s="30" t="b">
        <f>IFERROR(OR('Upload Data'!$A300 = "", IFERROR(AND(LEN('Upload Data'!$A300 ) = 11, LEFT('Upload Data'!$A300, 4) = "FSC-", MID('Upload Data'!$A300, 5, 1) &gt;= "A", MID('Upload Data'!$A300, 5, 1) &lt;= "Z", V313 &gt; 0, INT(V313) = V313), FALSE)), FALSE)</f>
        <v>1</v>
      </c>
      <c r="V313" s="30">
        <f>IFERROR(VALUE(RIGHT('Upload Data'!$A300, 6)), -1)</f>
        <v>-1</v>
      </c>
      <c r="W313" s="30"/>
      <c r="X313" s="30" t="b">
        <f>IFERROR(OR('Upload Data'!$B300 = "", IFERROR(AND(LEN(AA313) &gt;= 2, MATCH(AB313, listCertificateTypes, 0), AC313 &gt; -1, INT(AC313) = AC313), FALSE)), FALSE)</f>
        <v>1</v>
      </c>
      <c r="Y313" s="30">
        <f>IFERROR(FIND("-", 'Upload Data'!$B300, 1), 1000)</f>
        <v>1000</v>
      </c>
      <c r="Z313" s="30">
        <f>IFERROR(FIND("-", 'Upload Data'!$B300, Y313 + 1), 1000)</f>
        <v>1000</v>
      </c>
      <c r="AA313" s="30" t="str">
        <f>IFERROR(LEFT('Upload Data'!$B300, Y313 - 1), "")</f>
        <v/>
      </c>
      <c r="AB313" s="30" t="str">
        <f>IFERROR(MID('Upload Data'!$B300, Y313 + 1, Z313 - Y313 - 1), "")</f>
        <v/>
      </c>
      <c r="AC313" s="30">
        <f>IFERROR(VALUE(RIGHT('Upload Data'!$B300, 6)), -1)</f>
        <v>-1</v>
      </c>
    </row>
    <row r="314" spans="1:29">
      <c r="A314" s="29">
        <f t="shared" si="36"/>
        <v>301</v>
      </c>
      <c r="B314" s="28" t="b">
        <f>NOT(IFERROR('Upload Data'!A301 = "ERROR", TRUE))</f>
        <v>1</v>
      </c>
      <c r="C314" s="28">
        <f t="shared" si="37"/>
        <v>301</v>
      </c>
      <c r="D314" s="30" t="b">
        <f>IF(B314, ('Upload Data'!A301 &amp; 'Upload Data'!B301 &amp; 'Upload Data'!D301 &amp; 'Upload Data'!E301 &amp; 'Upload Data'!F301) &lt;&gt; "", FALSE)</f>
        <v>0</v>
      </c>
      <c r="E314" s="28" t="str">
        <f t="shared" si="41"/>
        <v/>
      </c>
      <c r="F314" s="28" t="str">
        <f t="shared" si="42"/>
        <v/>
      </c>
      <c r="G314" s="30" t="b">
        <f t="shared" si="35"/>
        <v>1</v>
      </c>
      <c r="H314" s="30" t="b">
        <f>IFERROR(AND(OR(NOT(D314), 'Upload Data'!$A301 &lt;&gt; "", 'Upload Data'!$B301 &lt;&gt; ""), I314, J314, S314 &lt;= 1), FALSE)</f>
        <v>1</v>
      </c>
      <c r="I314" s="30" t="b">
        <f t="shared" si="38"/>
        <v>1</v>
      </c>
      <c r="J314" s="30" t="b">
        <f t="shared" si="39"/>
        <v>1</v>
      </c>
      <c r="K314" s="31" t="s">
        <v>81</v>
      </c>
      <c r="L314" s="31" t="s">
        <v>81</v>
      </c>
      <c r="M314" s="30" t="b">
        <f>IFERROR(OR(NOT(D314), 'Upload Data'!E301 &lt;&gt; ""), FALSE)</f>
        <v>1</v>
      </c>
      <c r="N314" s="30" t="b">
        <f>IFERROR(OR(AND(NOT(D314), 'Upload Data'!F301 = ""), IFERROR(MATCH('Upload Data'!F301, listTradingRelationship, 0), FALSE)), FALSE)</f>
        <v>1</v>
      </c>
      <c r="O314" s="30"/>
      <c r="P314" s="30"/>
      <c r="Q314" s="30"/>
      <c r="R314" s="30" t="str">
        <f>IFERROR(IF('Upload Data'!$A301 &lt;&gt; "", 'Upload Data'!$A301, 'Upload Data'!$B301) &amp; "-" &amp; 'Upload Data'!$C301, "-")</f>
        <v>-</v>
      </c>
      <c r="S314" s="30">
        <f t="shared" si="40"/>
        <v>0</v>
      </c>
      <c r="T314" s="30"/>
      <c r="U314" s="30" t="b">
        <f>IFERROR(OR('Upload Data'!$A301 = "", IFERROR(AND(LEN('Upload Data'!$A301 ) = 11, LEFT('Upload Data'!$A301, 4) = "FSC-", MID('Upload Data'!$A301, 5, 1) &gt;= "A", MID('Upload Data'!$A301, 5, 1) &lt;= "Z", V314 &gt; 0, INT(V314) = V314), FALSE)), FALSE)</f>
        <v>1</v>
      </c>
      <c r="V314" s="30">
        <f>IFERROR(VALUE(RIGHT('Upload Data'!$A301, 6)), -1)</f>
        <v>-1</v>
      </c>
      <c r="W314" s="30"/>
      <c r="X314" s="30" t="b">
        <f>IFERROR(OR('Upload Data'!$B301 = "", IFERROR(AND(LEN(AA314) &gt;= 2, MATCH(AB314, listCertificateTypes, 0), AC314 &gt; -1, INT(AC314) = AC314), FALSE)), FALSE)</f>
        <v>1</v>
      </c>
      <c r="Y314" s="30">
        <f>IFERROR(FIND("-", 'Upload Data'!$B301, 1), 1000)</f>
        <v>1000</v>
      </c>
      <c r="Z314" s="30">
        <f>IFERROR(FIND("-", 'Upload Data'!$B301, Y314 + 1), 1000)</f>
        <v>1000</v>
      </c>
      <c r="AA314" s="30" t="str">
        <f>IFERROR(LEFT('Upload Data'!$B301, Y314 - 1), "")</f>
        <v/>
      </c>
      <c r="AB314" s="30" t="str">
        <f>IFERROR(MID('Upload Data'!$B301, Y314 + 1, Z314 - Y314 - 1), "")</f>
        <v/>
      </c>
      <c r="AC314" s="30">
        <f>IFERROR(VALUE(RIGHT('Upload Data'!$B301, 6)), -1)</f>
        <v>-1</v>
      </c>
    </row>
    <row r="315" spans="1:29">
      <c r="A315" s="29">
        <f t="shared" si="36"/>
        <v>302</v>
      </c>
      <c r="B315" s="28" t="b">
        <f>NOT(IFERROR('Upload Data'!A302 = "ERROR", TRUE))</f>
        <v>1</v>
      </c>
      <c r="C315" s="28">
        <f t="shared" si="37"/>
        <v>302</v>
      </c>
      <c r="D315" s="30" t="b">
        <f>IF(B315, ('Upload Data'!A302 &amp; 'Upload Data'!B302 &amp; 'Upload Data'!D302 &amp; 'Upload Data'!E302 &amp; 'Upload Data'!F302) &lt;&gt; "", FALSE)</f>
        <v>0</v>
      </c>
      <c r="E315" s="28" t="str">
        <f t="shared" si="41"/>
        <v/>
      </c>
      <c r="F315" s="28" t="str">
        <f t="shared" si="42"/>
        <v/>
      </c>
      <c r="G315" s="30" t="b">
        <f t="shared" si="35"/>
        <v>1</v>
      </c>
      <c r="H315" s="30" t="b">
        <f>IFERROR(AND(OR(NOT(D315), 'Upload Data'!$A302 &lt;&gt; "", 'Upload Data'!$B302 &lt;&gt; ""), I315, J315, S315 &lt;= 1), FALSE)</f>
        <v>1</v>
      </c>
      <c r="I315" s="30" t="b">
        <f t="shared" si="38"/>
        <v>1</v>
      </c>
      <c r="J315" s="30" t="b">
        <f t="shared" si="39"/>
        <v>1</v>
      </c>
      <c r="K315" s="31" t="s">
        <v>81</v>
      </c>
      <c r="L315" s="31" t="s">
        <v>81</v>
      </c>
      <c r="M315" s="30" t="b">
        <f>IFERROR(OR(NOT(D315), 'Upload Data'!E302 &lt;&gt; ""), FALSE)</f>
        <v>1</v>
      </c>
      <c r="N315" s="30" t="b">
        <f>IFERROR(OR(AND(NOT(D315), 'Upload Data'!F302 = ""), IFERROR(MATCH('Upload Data'!F302, listTradingRelationship, 0), FALSE)), FALSE)</f>
        <v>1</v>
      </c>
      <c r="O315" s="30"/>
      <c r="P315" s="30"/>
      <c r="Q315" s="30"/>
      <c r="R315" s="30" t="str">
        <f>IFERROR(IF('Upload Data'!$A302 &lt;&gt; "", 'Upload Data'!$A302, 'Upload Data'!$B302) &amp; "-" &amp; 'Upload Data'!$C302, "-")</f>
        <v>-</v>
      </c>
      <c r="S315" s="30">
        <f t="shared" si="40"/>
        <v>0</v>
      </c>
      <c r="T315" s="30"/>
      <c r="U315" s="30" t="b">
        <f>IFERROR(OR('Upload Data'!$A302 = "", IFERROR(AND(LEN('Upload Data'!$A302 ) = 11, LEFT('Upload Data'!$A302, 4) = "FSC-", MID('Upload Data'!$A302, 5, 1) &gt;= "A", MID('Upload Data'!$A302, 5, 1) &lt;= "Z", V315 &gt; 0, INT(V315) = V315), FALSE)), FALSE)</f>
        <v>1</v>
      </c>
      <c r="V315" s="30">
        <f>IFERROR(VALUE(RIGHT('Upload Data'!$A302, 6)), -1)</f>
        <v>-1</v>
      </c>
      <c r="W315" s="30"/>
      <c r="X315" s="30" t="b">
        <f>IFERROR(OR('Upload Data'!$B302 = "", IFERROR(AND(LEN(AA315) &gt;= 2, MATCH(AB315, listCertificateTypes, 0), AC315 &gt; -1, INT(AC315) = AC315), FALSE)), FALSE)</f>
        <v>1</v>
      </c>
      <c r="Y315" s="30">
        <f>IFERROR(FIND("-", 'Upload Data'!$B302, 1), 1000)</f>
        <v>1000</v>
      </c>
      <c r="Z315" s="30">
        <f>IFERROR(FIND("-", 'Upload Data'!$B302, Y315 + 1), 1000)</f>
        <v>1000</v>
      </c>
      <c r="AA315" s="30" t="str">
        <f>IFERROR(LEFT('Upload Data'!$B302, Y315 - 1), "")</f>
        <v/>
      </c>
      <c r="AB315" s="30" t="str">
        <f>IFERROR(MID('Upload Data'!$B302, Y315 + 1, Z315 - Y315 - 1), "")</f>
        <v/>
      </c>
      <c r="AC315" s="30">
        <f>IFERROR(VALUE(RIGHT('Upload Data'!$B302, 6)), -1)</f>
        <v>-1</v>
      </c>
    </row>
    <row r="316" spans="1:29">
      <c r="A316" s="29">
        <f t="shared" si="36"/>
        <v>303</v>
      </c>
      <c r="B316" s="28" t="b">
        <f>NOT(IFERROR('Upload Data'!A303 = "ERROR", TRUE))</f>
        <v>1</v>
      </c>
      <c r="C316" s="28">
        <f t="shared" si="37"/>
        <v>303</v>
      </c>
      <c r="D316" s="30" t="b">
        <f>IF(B316, ('Upload Data'!A303 &amp; 'Upload Data'!B303 &amp; 'Upload Data'!D303 &amp; 'Upload Data'!E303 &amp; 'Upload Data'!F303) &lt;&gt; "", FALSE)</f>
        <v>0</v>
      </c>
      <c r="E316" s="28" t="str">
        <f t="shared" si="41"/>
        <v/>
      </c>
      <c r="F316" s="28" t="str">
        <f t="shared" si="42"/>
        <v/>
      </c>
      <c r="G316" s="30" t="b">
        <f t="shared" si="35"/>
        <v>1</v>
      </c>
      <c r="H316" s="30" t="b">
        <f>IFERROR(AND(OR(NOT(D316), 'Upload Data'!$A303 &lt;&gt; "", 'Upload Data'!$B303 &lt;&gt; ""), I316, J316, S316 &lt;= 1), FALSE)</f>
        <v>1</v>
      </c>
      <c r="I316" s="30" t="b">
        <f t="shared" si="38"/>
        <v>1</v>
      </c>
      <c r="J316" s="30" t="b">
        <f t="shared" si="39"/>
        <v>1</v>
      </c>
      <c r="K316" s="31" t="s">
        <v>81</v>
      </c>
      <c r="L316" s="31" t="s">
        <v>81</v>
      </c>
      <c r="M316" s="30" t="b">
        <f>IFERROR(OR(NOT(D316), 'Upload Data'!E303 &lt;&gt; ""), FALSE)</f>
        <v>1</v>
      </c>
      <c r="N316" s="30" t="b">
        <f>IFERROR(OR(AND(NOT(D316), 'Upload Data'!F303 = ""), IFERROR(MATCH('Upload Data'!F303, listTradingRelationship, 0), FALSE)), FALSE)</f>
        <v>1</v>
      </c>
      <c r="O316" s="30"/>
      <c r="P316" s="30"/>
      <c r="Q316" s="30"/>
      <c r="R316" s="30" t="str">
        <f>IFERROR(IF('Upload Data'!$A303 &lt;&gt; "", 'Upload Data'!$A303, 'Upload Data'!$B303) &amp; "-" &amp; 'Upload Data'!$C303, "-")</f>
        <v>-</v>
      </c>
      <c r="S316" s="30">
        <f t="shared" si="40"/>
        <v>0</v>
      </c>
      <c r="T316" s="30"/>
      <c r="U316" s="30" t="b">
        <f>IFERROR(OR('Upload Data'!$A303 = "", IFERROR(AND(LEN('Upload Data'!$A303 ) = 11, LEFT('Upload Data'!$A303, 4) = "FSC-", MID('Upload Data'!$A303, 5, 1) &gt;= "A", MID('Upload Data'!$A303, 5, 1) &lt;= "Z", V316 &gt; 0, INT(V316) = V316), FALSE)), FALSE)</f>
        <v>1</v>
      </c>
      <c r="V316" s="30">
        <f>IFERROR(VALUE(RIGHT('Upload Data'!$A303, 6)), -1)</f>
        <v>-1</v>
      </c>
      <c r="W316" s="30"/>
      <c r="X316" s="30" t="b">
        <f>IFERROR(OR('Upload Data'!$B303 = "", IFERROR(AND(LEN(AA316) &gt;= 2, MATCH(AB316, listCertificateTypes, 0), AC316 &gt; -1, INT(AC316) = AC316), FALSE)), FALSE)</f>
        <v>1</v>
      </c>
      <c r="Y316" s="30">
        <f>IFERROR(FIND("-", 'Upload Data'!$B303, 1), 1000)</f>
        <v>1000</v>
      </c>
      <c r="Z316" s="30">
        <f>IFERROR(FIND("-", 'Upload Data'!$B303, Y316 + 1), 1000)</f>
        <v>1000</v>
      </c>
      <c r="AA316" s="30" t="str">
        <f>IFERROR(LEFT('Upload Data'!$B303, Y316 - 1), "")</f>
        <v/>
      </c>
      <c r="AB316" s="30" t="str">
        <f>IFERROR(MID('Upload Data'!$B303, Y316 + 1, Z316 - Y316 - 1), "")</f>
        <v/>
      </c>
      <c r="AC316" s="30">
        <f>IFERROR(VALUE(RIGHT('Upload Data'!$B303, 6)), -1)</f>
        <v>-1</v>
      </c>
    </row>
    <row r="317" spans="1:29">
      <c r="A317" s="29">
        <f t="shared" si="36"/>
        <v>304</v>
      </c>
      <c r="B317" s="28" t="b">
        <f>NOT(IFERROR('Upload Data'!A304 = "ERROR", TRUE))</f>
        <v>1</v>
      </c>
      <c r="C317" s="28">
        <f t="shared" si="37"/>
        <v>304</v>
      </c>
      <c r="D317" s="30" t="b">
        <f>IF(B317, ('Upload Data'!A304 &amp; 'Upload Data'!B304 &amp; 'Upload Data'!D304 &amp; 'Upload Data'!E304 &amp; 'Upload Data'!F304) &lt;&gt; "", FALSE)</f>
        <v>0</v>
      </c>
      <c r="E317" s="28" t="str">
        <f t="shared" si="41"/>
        <v/>
      </c>
      <c r="F317" s="28" t="str">
        <f t="shared" si="42"/>
        <v/>
      </c>
      <c r="G317" s="30" t="b">
        <f t="shared" si="35"/>
        <v>1</v>
      </c>
      <c r="H317" s="30" t="b">
        <f>IFERROR(AND(OR(NOT(D317), 'Upload Data'!$A304 &lt;&gt; "", 'Upload Data'!$B304 &lt;&gt; ""), I317, J317, S317 &lt;= 1), FALSE)</f>
        <v>1</v>
      </c>
      <c r="I317" s="30" t="b">
        <f t="shared" si="38"/>
        <v>1</v>
      </c>
      <c r="J317" s="30" t="b">
        <f t="shared" si="39"/>
        <v>1</v>
      </c>
      <c r="K317" s="31" t="s">
        <v>81</v>
      </c>
      <c r="L317" s="31" t="s">
        <v>81</v>
      </c>
      <c r="M317" s="30" t="b">
        <f>IFERROR(OR(NOT(D317), 'Upload Data'!E304 &lt;&gt; ""), FALSE)</f>
        <v>1</v>
      </c>
      <c r="N317" s="30" t="b">
        <f>IFERROR(OR(AND(NOT(D317), 'Upload Data'!F304 = ""), IFERROR(MATCH('Upload Data'!F304, listTradingRelationship, 0), FALSE)), FALSE)</f>
        <v>1</v>
      </c>
      <c r="O317" s="30"/>
      <c r="P317" s="30"/>
      <c r="Q317" s="30"/>
      <c r="R317" s="30" t="str">
        <f>IFERROR(IF('Upload Data'!$A304 &lt;&gt; "", 'Upload Data'!$A304, 'Upload Data'!$B304) &amp; "-" &amp; 'Upload Data'!$C304, "-")</f>
        <v>-</v>
      </c>
      <c r="S317" s="30">
        <f t="shared" si="40"/>
        <v>0</v>
      </c>
      <c r="T317" s="30"/>
      <c r="U317" s="30" t="b">
        <f>IFERROR(OR('Upload Data'!$A304 = "", IFERROR(AND(LEN('Upload Data'!$A304 ) = 11, LEFT('Upload Data'!$A304, 4) = "FSC-", MID('Upload Data'!$A304, 5, 1) &gt;= "A", MID('Upload Data'!$A304, 5, 1) &lt;= "Z", V317 &gt; 0, INT(V317) = V317), FALSE)), FALSE)</f>
        <v>1</v>
      </c>
      <c r="V317" s="30">
        <f>IFERROR(VALUE(RIGHT('Upload Data'!$A304, 6)), -1)</f>
        <v>-1</v>
      </c>
      <c r="W317" s="30"/>
      <c r="X317" s="30" t="b">
        <f>IFERROR(OR('Upload Data'!$B304 = "", IFERROR(AND(LEN(AA317) &gt;= 2, MATCH(AB317, listCertificateTypes, 0), AC317 &gt; -1, INT(AC317) = AC317), FALSE)), FALSE)</f>
        <v>1</v>
      </c>
      <c r="Y317" s="30">
        <f>IFERROR(FIND("-", 'Upload Data'!$B304, 1), 1000)</f>
        <v>1000</v>
      </c>
      <c r="Z317" s="30">
        <f>IFERROR(FIND("-", 'Upload Data'!$B304, Y317 + 1), 1000)</f>
        <v>1000</v>
      </c>
      <c r="AA317" s="30" t="str">
        <f>IFERROR(LEFT('Upload Data'!$B304, Y317 - 1), "")</f>
        <v/>
      </c>
      <c r="AB317" s="30" t="str">
        <f>IFERROR(MID('Upload Data'!$B304, Y317 + 1, Z317 - Y317 - 1), "")</f>
        <v/>
      </c>
      <c r="AC317" s="30">
        <f>IFERROR(VALUE(RIGHT('Upload Data'!$B304, 6)), -1)</f>
        <v>-1</v>
      </c>
    </row>
    <row r="318" spans="1:29">
      <c r="A318" s="29">
        <f t="shared" si="36"/>
        <v>305</v>
      </c>
      <c r="B318" s="28" t="b">
        <f>NOT(IFERROR('Upload Data'!A305 = "ERROR", TRUE))</f>
        <v>1</v>
      </c>
      <c r="C318" s="28">
        <f t="shared" si="37"/>
        <v>305</v>
      </c>
      <c r="D318" s="30" t="b">
        <f>IF(B318, ('Upload Data'!A305 &amp; 'Upload Data'!B305 &amp; 'Upload Data'!D305 &amp; 'Upload Data'!E305 &amp; 'Upload Data'!F305) &lt;&gt; "", FALSE)</f>
        <v>0</v>
      </c>
      <c r="E318" s="28" t="str">
        <f t="shared" si="41"/>
        <v/>
      </c>
      <c r="F318" s="28" t="str">
        <f t="shared" si="42"/>
        <v/>
      </c>
      <c r="G318" s="30" t="b">
        <f t="shared" si="35"/>
        <v>1</v>
      </c>
      <c r="H318" s="30" t="b">
        <f>IFERROR(AND(OR(NOT(D318), 'Upload Data'!$A305 &lt;&gt; "", 'Upload Data'!$B305 &lt;&gt; ""), I318, J318, S318 &lt;= 1), FALSE)</f>
        <v>1</v>
      </c>
      <c r="I318" s="30" t="b">
        <f t="shared" si="38"/>
        <v>1</v>
      </c>
      <c r="J318" s="30" t="b">
        <f t="shared" si="39"/>
        <v>1</v>
      </c>
      <c r="K318" s="31" t="s">
        <v>81</v>
      </c>
      <c r="L318" s="31" t="s">
        <v>81</v>
      </c>
      <c r="M318" s="30" t="b">
        <f>IFERROR(OR(NOT(D318), 'Upload Data'!E305 &lt;&gt; ""), FALSE)</f>
        <v>1</v>
      </c>
      <c r="N318" s="30" t="b">
        <f>IFERROR(OR(AND(NOT(D318), 'Upload Data'!F305 = ""), IFERROR(MATCH('Upload Data'!F305, listTradingRelationship, 0), FALSE)), FALSE)</f>
        <v>1</v>
      </c>
      <c r="O318" s="30"/>
      <c r="P318" s="30"/>
      <c r="Q318" s="30"/>
      <c r="R318" s="30" t="str">
        <f>IFERROR(IF('Upload Data'!$A305 &lt;&gt; "", 'Upload Data'!$A305, 'Upload Data'!$B305) &amp; "-" &amp; 'Upload Data'!$C305, "-")</f>
        <v>-</v>
      </c>
      <c r="S318" s="30">
        <f t="shared" si="40"/>
        <v>0</v>
      </c>
      <c r="T318" s="30"/>
      <c r="U318" s="30" t="b">
        <f>IFERROR(OR('Upload Data'!$A305 = "", IFERROR(AND(LEN('Upload Data'!$A305 ) = 11, LEFT('Upload Data'!$A305, 4) = "FSC-", MID('Upload Data'!$A305, 5, 1) &gt;= "A", MID('Upload Data'!$A305, 5, 1) &lt;= "Z", V318 &gt; 0, INT(V318) = V318), FALSE)), FALSE)</f>
        <v>1</v>
      </c>
      <c r="V318" s="30">
        <f>IFERROR(VALUE(RIGHT('Upload Data'!$A305, 6)), -1)</f>
        <v>-1</v>
      </c>
      <c r="W318" s="30"/>
      <c r="X318" s="30" t="b">
        <f>IFERROR(OR('Upload Data'!$B305 = "", IFERROR(AND(LEN(AA318) &gt;= 2, MATCH(AB318, listCertificateTypes, 0), AC318 &gt; -1, INT(AC318) = AC318), FALSE)), FALSE)</f>
        <v>1</v>
      </c>
      <c r="Y318" s="30">
        <f>IFERROR(FIND("-", 'Upload Data'!$B305, 1), 1000)</f>
        <v>1000</v>
      </c>
      <c r="Z318" s="30">
        <f>IFERROR(FIND("-", 'Upload Data'!$B305, Y318 + 1), 1000)</f>
        <v>1000</v>
      </c>
      <c r="AA318" s="30" t="str">
        <f>IFERROR(LEFT('Upload Data'!$B305, Y318 - 1), "")</f>
        <v/>
      </c>
      <c r="AB318" s="30" t="str">
        <f>IFERROR(MID('Upload Data'!$B305, Y318 + 1, Z318 - Y318 - 1), "")</f>
        <v/>
      </c>
      <c r="AC318" s="30">
        <f>IFERROR(VALUE(RIGHT('Upload Data'!$B305, 6)), -1)</f>
        <v>-1</v>
      </c>
    </row>
    <row r="319" spans="1:29">
      <c r="A319" s="29">
        <f t="shared" si="36"/>
        <v>306</v>
      </c>
      <c r="B319" s="28" t="b">
        <f>NOT(IFERROR('Upload Data'!A306 = "ERROR", TRUE))</f>
        <v>1</v>
      </c>
      <c r="C319" s="28">
        <f t="shared" si="37"/>
        <v>306</v>
      </c>
      <c r="D319" s="30" t="b">
        <f>IF(B319, ('Upload Data'!A306 &amp; 'Upload Data'!B306 &amp; 'Upload Data'!D306 &amp; 'Upload Data'!E306 &amp; 'Upload Data'!F306) &lt;&gt; "", FALSE)</f>
        <v>0</v>
      </c>
      <c r="E319" s="28" t="str">
        <f t="shared" si="41"/>
        <v/>
      </c>
      <c r="F319" s="28" t="str">
        <f t="shared" si="42"/>
        <v/>
      </c>
      <c r="G319" s="30" t="b">
        <f t="shared" si="35"/>
        <v>1</v>
      </c>
      <c r="H319" s="30" t="b">
        <f>IFERROR(AND(OR(NOT(D319), 'Upload Data'!$A306 &lt;&gt; "", 'Upload Data'!$B306 &lt;&gt; ""), I319, J319, S319 &lt;= 1), FALSE)</f>
        <v>1</v>
      </c>
      <c r="I319" s="30" t="b">
        <f t="shared" si="38"/>
        <v>1</v>
      </c>
      <c r="J319" s="30" t="b">
        <f t="shared" si="39"/>
        <v>1</v>
      </c>
      <c r="K319" s="31" t="s">
        <v>81</v>
      </c>
      <c r="L319" s="31" t="s">
        <v>81</v>
      </c>
      <c r="M319" s="30" t="b">
        <f>IFERROR(OR(NOT(D319), 'Upload Data'!E306 &lt;&gt; ""), FALSE)</f>
        <v>1</v>
      </c>
      <c r="N319" s="30" t="b">
        <f>IFERROR(OR(AND(NOT(D319), 'Upload Data'!F306 = ""), IFERROR(MATCH('Upload Data'!F306, listTradingRelationship, 0), FALSE)), FALSE)</f>
        <v>1</v>
      </c>
      <c r="O319" s="30"/>
      <c r="P319" s="30"/>
      <c r="Q319" s="30"/>
      <c r="R319" s="30" t="str">
        <f>IFERROR(IF('Upload Data'!$A306 &lt;&gt; "", 'Upload Data'!$A306, 'Upload Data'!$B306) &amp; "-" &amp; 'Upload Data'!$C306, "-")</f>
        <v>-</v>
      </c>
      <c r="S319" s="30">
        <f t="shared" si="40"/>
        <v>0</v>
      </c>
      <c r="T319" s="30"/>
      <c r="U319" s="30" t="b">
        <f>IFERROR(OR('Upload Data'!$A306 = "", IFERROR(AND(LEN('Upload Data'!$A306 ) = 11, LEFT('Upload Data'!$A306, 4) = "FSC-", MID('Upload Data'!$A306, 5, 1) &gt;= "A", MID('Upload Data'!$A306, 5, 1) &lt;= "Z", V319 &gt; 0, INT(V319) = V319), FALSE)), FALSE)</f>
        <v>1</v>
      </c>
      <c r="V319" s="30">
        <f>IFERROR(VALUE(RIGHT('Upload Data'!$A306, 6)), -1)</f>
        <v>-1</v>
      </c>
      <c r="W319" s="30"/>
      <c r="X319" s="30" t="b">
        <f>IFERROR(OR('Upload Data'!$B306 = "", IFERROR(AND(LEN(AA319) &gt;= 2, MATCH(AB319, listCertificateTypes, 0), AC319 &gt; -1, INT(AC319) = AC319), FALSE)), FALSE)</f>
        <v>1</v>
      </c>
      <c r="Y319" s="30">
        <f>IFERROR(FIND("-", 'Upload Data'!$B306, 1), 1000)</f>
        <v>1000</v>
      </c>
      <c r="Z319" s="30">
        <f>IFERROR(FIND("-", 'Upload Data'!$B306, Y319 + 1), 1000)</f>
        <v>1000</v>
      </c>
      <c r="AA319" s="30" t="str">
        <f>IFERROR(LEFT('Upload Data'!$B306, Y319 - 1), "")</f>
        <v/>
      </c>
      <c r="AB319" s="30" t="str">
        <f>IFERROR(MID('Upload Data'!$B306, Y319 + 1, Z319 - Y319 - 1), "")</f>
        <v/>
      </c>
      <c r="AC319" s="30">
        <f>IFERROR(VALUE(RIGHT('Upload Data'!$B306, 6)), -1)</f>
        <v>-1</v>
      </c>
    </row>
    <row r="320" spans="1:29">
      <c r="A320" s="29">
        <f t="shared" si="36"/>
        <v>307</v>
      </c>
      <c r="B320" s="28" t="b">
        <f>NOT(IFERROR('Upload Data'!A307 = "ERROR", TRUE))</f>
        <v>1</v>
      </c>
      <c r="C320" s="28">
        <f t="shared" si="37"/>
        <v>307</v>
      </c>
      <c r="D320" s="30" t="b">
        <f>IF(B320, ('Upload Data'!A307 &amp; 'Upload Data'!B307 &amp; 'Upload Data'!D307 &amp; 'Upload Data'!E307 &amp; 'Upload Data'!F307) &lt;&gt; "", FALSE)</f>
        <v>0</v>
      </c>
      <c r="E320" s="28" t="str">
        <f t="shared" si="41"/>
        <v/>
      </c>
      <c r="F320" s="28" t="str">
        <f t="shared" si="42"/>
        <v/>
      </c>
      <c r="G320" s="30" t="b">
        <f t="shared" si="35"/>
        <v>1</v>
      </c>
      <c r="H320" s="30" t="b">
        <f>IFERROR(AND(OR(NOT(D320), 'Upload Data'!$A307 &lt;&gt; "", 'Upload Data'!$B307 &lt;&gt; ""), I320, J320, S320 &lt;= 1), FALSE)</f>
        <v>1</v>
      </c>
      <c r="I320" s="30" t="b">
        <f t="shared" si="38"/>
        <v>1</v>
      </c>
      <c r="J320" s="30" t="b">
        <f t="shared" si="39"/>
        <v>1</v>
      </c>
      <c r="K320" s="31" t="s">
        <v>81</v>
      </c>
      <c r="L320" s="31" t="s">
        <v>81</v>
      </c>
      <c r="M320" s="30" t="b">
        <f>IFERROR(OR(NOT(D320), 'Upload Data'!E307 &lt;&gt; ""), FALSE)</f>
        <v>1</v>
      </c>
      <c r="N320" s="30" t="b">
        <f>IFERROR(OR(AND(NOT(D320), 'Upload Data'!F307 = ""), IFERROR(MATCH('Upload Data'!F307, listTradingRelationship, 0), FALSE)), FALSE)</f>
        <v>1</v>
      </c>
      <c r="O320" s="30"/>
      <c r="P320" s="30"/>
      <c r="Q320" s="30"/>
      <c r="R320" s="30" t="str">
        <f>IFERROR(IF('Upload Data'!$A307 &lt;&gt; "", 'Upload Data'!$A307, 'Upload Data'!$B307) &amp; "-" &amp; 'Upload Data'!$C307, "-")</f>
        <v>-</v>
      </c>
      <c r="S320" s="30">
        <f t="shared" si="40"/>
        <v>0</v>
      </c>
      <c r="T320" s="30"/>
      <c r="U320" s="30" t="b">
        <f>IFERROR(OR('Upload Data'!$A307 = "", IFERROR(AND(LEN('Upload Data'!$A307 ) = 11, LEFT('Upload Data'!$A307, 4) = "FSC-", MID('Upload Data'!$A307, 5, 1) &gt;= "A", MID('Upload Data'!$A307, 5, 1) &lt;= "Z", V320 &gt; 0, INT(V320) = V320), FALSE)), FALSE)</f>
        <v>1</v>
      </c>
      <c r="V320" s="30">
        <f>IFERROR(VALUE(RIGHT('Upload Data'!$A307, 6)), -1)</f>
        <v>-1</v>
      </c>
      <c r="W320" s="30"/>
      <c r="X320" s="30" t="b">
        <f>IFERROR(OR('Upload Data'!$B307 = "", IFERROR(AND(LEN(AA320) &gt;= 2, MATCH(AB320, listCertificateTypes, 0), AC320 &gt; -1, INT(AC320) = AC320), FALSE)), FALSE)</f>
        <v>1</v>
      </c>
      <c r="Y320" s="30">
        <f>IFERROR(FIND("-", 'Upload Data'!$B307, 1), 1000)</f>
        <v>1000</v>
      </c>
      <c r="Z320" s="30">
        <f>IFERROR(FIND("-", 'Upload Data'!$B307, Y320 + 1), 1000)</f>
        <v>1000</v>
      </c>
      <c r="AA320" s="30" t="str">
        <f>IFERROR(LEFT('Upload Data'!$B307, Y320 - 1), "")</f>
        <v/>
      </c>
      <c r="AB320" s="30" t="str">
        <f>IFERROR(MID('Upload Data'!$B307, Y320 + 1, Z320 - Y320 - 1), "")</f>
        <v/>
      </c>
      <c r="AC320" s="30">
        <f>IFERROR(VALUE(RIGHT('Upload Data'!$B307, 6)), -1)</f>
        <v>-1</v>
      </c>
    </row>
    <row r="321" spans="1:29">
      <c r="A321" s="29">
        <f t="shared" si="36"/>
        <v>308</v>
      </c>
      <c r="B321" s="28" t="b">
        <f>NOT(IFERROR('Upload Data'!A308 = "ERROR", TRUE))</f>
        <v>1</v>
      </c>
      <c r="C321" s="28">
        <f t="shared" si="37"/>
        <v>308</v>
      </c>
      <c r="D321" s="30" t="b">
        <f>IF(B321, ('Upload Data'!A308 &amp; 'Upload Data'!B308 &amp; 'Upload Data'!D308 &amp; 'Upload Data'!E308 &amp; 'Upload Data'!F308) &lt;&gt; "", FALSE)</f>
        <v>0</v>
      </c>
      <c r="E321" s="28" t="str">
        <f t="shared" si="41"/>
        <v/>
      </c>
      <c r="F321" s="28" t="str">
        <f t="shared" si="42"/>
        <v/>
      </c>
      <c r="G321" s="30" t="b">
        <f t="shared" si="35"/>
        <v>1</v>
      </c>
      <c r="H321" s="30" t="b">
        <f>IFERROR(AND(OR(NOT(D321), 'Upload Data'!$A308 &lt;&gt; "", 'Upload Data'!$B308 &lt;&gt; ""), I321, J321, S321 &lt;= 1), FALSE)</f>
        <v>1</v>
      </c>
      <c r="I321" s="30" t="b">
        <f t="shared" si="38"/>
        <v>1</v>
      </c>
      <c r="J321" s="30" t="b">
        <f t="shared" si="39"/>
        <v>1</v>
      </c>
      <c r="K321" s="31" t="s">
        <v>81</v>
      </c>
      <c r="L321" s="31" t="s">
        <v>81</v>
      </c>
      <c r="M321" s="30" t="b">
        <f>IFERROR(OR(NOT(D321), 'Upload Data'!E308 &lt;&gt; ""), FALSE)</f>
        <v>1</v>
      </c>
      <c r="N321" s="30" t="b">
        <f>IFERROR(OR(AND(NOT(D321), 'Upload Data'!F308 = ""), IFERROR(MATCH('Upload Data'!F308, listTradingRelationship, 0), FALSE)), FALSE)</f>
        <v>1</v>
      </c>
      <c r="O321" s="30"/>
      <c r="P321" s="30"/>
      <c r="Q321" s="30"/>
      <c r="R321" s="30" t="str">
        <f>IFERROR(IF('Upload Data'!$A308 &lt;&gt; "", 'Upload Data'!$A308, 'Upload Data'!$B308) &amp; "-" &amp; 'Upload Data'!$C308, "-")</f>
        <v>-</v>
      </c>
      <c r="S321" s="30">
        <f t="shared" si="40"/>
        <v>0</v>
      </c>
      <c r="T321" s="30"/>
      <c r="U321" s="30" t="b">
        <f>IFERROR(OR('Upload Data'!$A308 = "", IFERROR(AND(LEN('Upload Data'!$A308 ) = 11, LEFT('Upload Data'!$A308, 4) = "FSC-", MID('Upload Data'!$A308, 5, 1) &gt;= "A", MID('Upload Data'!$A308, 5, 1) &lt;= "Z", V321 &gt; 0, INT(V321) = V321), FALSE)), FALSE)</f>
        <v>1</v>
      </c>
      <c r="V321" s="30">
        <f>IFERROR(VALUE(RIGHT('Upload Data'!$A308, 6)), -1)</f>
        <v>-1</v>
      </c>
      <c r="W321" s="30"/>
      <c r="X321" s="30" t="b">
        <f>IFERROR(OR('Upload Data'!$B308 = "", IFERROR(AND(LEN(AA321) &gt;= 2, MATCH(AB321, listCertificateTypes, 0), AC321 &gt; -1, INT(AC321) = AC321), FALSE)), FALSE)</f>
        <v>1</v>
      </c>
      <c r="Y321" s="30">
        <f>IFERROR(FIND("-", 'Upload Data'!$B308, 1), 1000)</f>
        <v>1000</v>
      </c>
      <c r="Z321" s="30">
        <f>IFERROR(FIND("-", 'Upload Data'!$B308, Y321 + 1), 1000)</f>
        <v>1000</v>
      </c>
      <c r="AA321" s="30" t="str">
        <f>IFERROR(LEFT('Upload Data'!$B308, Y321 - 1), "")</f>
        <v/>
      </c>
      <c r="AB321" s="30" t="str">
        <f>IFERROR(MID('Upload Data'!$B308, Y321 + 1, Z321 - Y321 - 1), "")</f>
        <v/>
      </c>
      <c r="AC321" s="30">
        <f>IFERROR(VALUE(RIGHT('Upload Data'!$B308, 6)), -1)</f>
        <v>-1</v>
      </c>
    </row>
    <row r="322" spans="1:29">
      <c r="A322" s="29">
        <f t="shared" si="36"/>
        <v>309</v>
      </c>
      <c r="B322" s="28" t="b">
        <f>NOT(IFERROR('Upload Data'!A309 = "ERROR", TRUE))</f>
        <v>1</v>
      </c>
      <c r="C322" s="28">
        <f t="shared" si="37"/>
        <v>309</v>
      </c>
      <c r="D322" s="30" t="b">
        <f>IF(B322, ('Upload Data'!A309 &amp; 'Upload Data'!B309 &amp; 'Upload Data'!D309 &amp; 'Upload Data'!E309 &amp; 'Upload Data'!F309) &lt;&gt; "", FALSE)</f>
        <v>0</v>
      </c>
      <c r="E322" s="28" t="str">
        <f t="shared" si="41"/>
        <v/>
      </c>
      <c r="F322" s="28" t="str">
        <f t="shared" si="42"/>
        <v/>
      </c>
      <c r="G322" s="30" t="b">
        <f t="shared" si="35"/>
        <v>1</v>
      </c>
      <c r="H322" s="30" t="b">
        <f>IFERROR(AND(OR(NOT(D322), 'Upload Data'!$A309 &lt;&gt; "", 'Upload Data'!$B309 &lt;&gt; ""), I322, J322, S322 &lt;= 1), FALSE)</f>
        <v>1</v>
      </c>
      <c r="I322" s="30" t="b">
        <f t="shared" si="38"/>
        <v>1</v>
      </c>
      <c r="J322" s="30" t="b">
        <f t="shared" si="39"/>
        <v>1</v>
      </c>
      <c r="K322" s="31" t="s">
        <v>81</v>
      </c>
      <c r="L322" s="31" t="s">
        <v>81</v>
      </c>
      <c r="M322" s="30" t="b">
        <f>IFERROR(OR(NOT(D322), 'Upload Data'!E309 &lt;&gt; ""), FALSE)</f>
        <v>1</v>
      </c>
      <c r="N322" s="30" t="b">
        <f>IFERROR(OR(AND(NOT(D322), 'Upload Data'!F309 = ""), IFERROR(MATCH('Upload Data'!F309, listTradingRelationship, 0), FALSE)), FALSE)</f>
        <v>1</v>
      </c>
      <c r="O322" s="30"/>
      <c r="P322" s="30"/>
      <c r="Q322" s="30"/>
      <c r="R322" s="30" t="str">
        <f>IFERROR(IF('Upload Data'!$A309 &lt;&gt; "", 'Upload Data'!$A309, 'Upload Data'!$B309) &amp; "-" &amp; 'Upload Data'!$C309, "-")</f>
        <v>-</v>
      </c>
      <c r="S322" s="30">
        <f t="shared" si="40"/>
        <v>0</v>
      </c>
      <c r="T322" s="30"/>
      <c r="U322" s="30" t="b">
        <f>IFERROR(OR('Upload Data'!$A309 = "", IFERROR(AND(LEN('Upload Data'!$A309 ) = 11, LEFT('Upload Data'!$A309, 4) = "FSC-", MID('Upload Data'!$A309, 5, 1) &gt;= "A", MID('Upload Data'!$A309, 5, 1) &lt;= "Z", V322 &gt; 0, INT(V322) = V322), FALSE)), FALSE)</f>
        <v>1</v>
      </c>
      <c r="V322" s="30">
        <f>IFERROR(VALUE(RIGHT('Upload Data'!$A309, 6)), -1)</f>
        <v>-1</v>
      </c>
      <c r="W322" s="30"/>
      <c r="X322" s="30" t="b">
        <f>IFERROR(OR('Upload Data'!$B309 = "", IFERROR(AND(LEN(AA322) &gt;= 2, MATCH(AB322, listCertificateTypes, 0), AC322 &gt; -1, INT(AC322) = AC322), FALSE)), FALSE)</f>
        <v>1</v>
      </c>
      <c r="Y322" s="30">
        <f>IFERROR(FIND("-", 'Upload Data'!$B309, 1), 1000)</f>
        <v>1000</v>
      </c>
      <c r="Z322" s="30">
        <f>IFERROR(FIND("-", 'Upload Data'!$B309, Y322 + 1), 1000)</f>
        <v>1000</v>
      </c>
      <c r="AA322" s="30" t="str">
        <f>IFERROR(LEFT('Upload Data'!$B309, Y322 - 1), "")</f>
        <v/>
      </c>
      <c r="AB322" s="30" t="str">
        <f>IFERROR(MID('Upload Data'!$B309, Y322 + 1, Z322 - Y322 - 1), "")</f>
        <v/>
      </c>
      <c r="AC322" s="30">
        <f>IFERROR(VALUE(RIGHT('Upload Data'!$B309, 6)), -1)</f>
        <v>-1</v>
      </c>
    </row>
    <row r="323" spans="1:29">
      <c r="A323" s="29">
        <f t="shared" si="36"/>
        <v>310</v>
      </c>
      <c r="B323" s="28" t="b">
        <f>NOT(IFERROR('Upload Data'!A310 = "ERROR", TRUE))</f>
        <v>1</v>
      </c>
      <c r="C323" s="28">
        <f t="shared" si="37"/>
        <v>310</v>
      </c>
      <c r="D323" s="30" t="b">
        <f>IF(B323, ('Upload Data'!A310 &amp; 'Upload Data'!B310 &amp; 'Upload Data'!D310 &amp; 'Upload Data'!E310 &amp; 'Upload Data'!F310) &lt;&gt; "", FALSE)</f>
        <v>0</v>
      </c>
      <c r="E323" s="28" t="str">
        <f t="shared" si="41"/>
        <v/>
      </c>
      <c r="F323" s="28" t="str">
        <f t="shared" si="42"/>
        <v/>
      </c>
      <c r="G323" s="30" t="b">
        <f t="shared" si="35"/>
        <v>1</v>
      </c>
      <c r="H323" s="30" t="b">
        <f>IFERROR(AND(OR(NOT(D323), 'Upload Data'!$A310 &lt;&gt; "", 'Upload Data'!$B310 &lt;&gt; ""), I323, J323, S323 &lt;= 1), FALSE)</f>
        <v>1</v>
      </c>
      <c r="I323" s="30" t="b">
        <f t="shared" si="38"/>
        <v>1</v>
      </c>
      <c r="J323" s="30" t="b">
        <f t="shared" si="39"/>
        <v>1</v>
      </c>
      <c r="K323" s="31" t="s">
        <v>81</v>
      </c>
      <c r="L323" s="31" t="s">
        <v>81</v>
      </c>
      <c r="M323" s="30" t="b">
        <f>IFERROR(OR(NOT(D323), 'Upload Data'!E310 &lt;&gt; ""), FALSE)</f>
        <v>1</v>
      </c>
      <c r="N323" s="30" t="b">
        <f>IFERROR(OR(AND(NOT(D323), 'Upload Data'!F310 = ""), IFERROR(MATCH('Upload Data'!F310, listTradingRelationship, 0), FALSE)), FALSE)</f>
        <v>1</v>
      </c>
      <c r="O323" s="30"/>
      <c r="P323" s="30"/>
      <c r="Q323" s="30"/>
      <c r="R323" s="30" t="str">
        <f>IFERROR(IF('Upload Data'!$A310 &lt;&gt; "", 'Upload Data'!$A310, 'Upload Data'!$B310) &amp; "-" &amp; 'Upload Data'!$C310, "-")</f>
        <v>-</v>
      </c>
      <c r="S323" s="30">
        <f t="shared" si="40"/>
        <v>0</v>
      </c>
      <c r="T323" s="30"/>
      <c r="U323" s="30" t="b">
        <f>IFERROR(OR('Upload Data'!$A310 = "", IFERROR(AND(LEN('Upload Data'!$A310 ) = 11, LEFT('Upload Data'!$A310, 4) = "FSC-", MID('Upload Data'!$A310, 5, 1) &gt;= "A", MID('Upload Data'!$A310, 5, 1) &lt;= "Z", V323 &gt; 0, INT(V323) = V323), FALSE)), FALSE)</f>
        <v>1</v>
      </c>
      <c r="V323" s="30">
        <f>IFERROR(VALUE(RIGHT('Upload Data'!$A310, 6)), -1)</f>
        <v>-1</v>
      </c>
      <c r="W323" s="30"/>
      <c r="X323" s="30" t="b">
        <f>IFERROR(OR('Upload Data'!$B310 = "", IFERROR(AND(LEN(AA323) &gt;= 2, MATCH(AB323, listCertificateTypes, 0), AC323 &gt; -1, INT(AC323) = AC323), FALSE)), FALSE)</f>
        <v>1</v>
      </c>
      <c r="Y323" s="30">
        <f>IFERROR(FIND("-", 'Upload Data'!$B310, 1), 1000)</f>
        <v>1000</v>
      </c>
      <c r="Z323" s="30">
        <f>IFERROR(FIND("-", 'Upload Data'!$B310, Y323 + 1), 1000)</f>
        <v>1000</v>
      </c>
      <c r="AA323" s="30" t="str">
        <f>IFERROR(LEFT('Upload Data'!$B310, Y323 - 1), "")</f>
        <v/>
      </c>
      <c r="AB323" s="30" t="str">
        <f>IFERROR(MID('Upload Data'!$B310, Y323 + 1, Z323 - Y323 - 1), "")</f>
        <v/>
      </c>
      <c r="AC323" s="30">
        <f>IFERROR(VALUE(RIGHT('Upload Data'!$B310, 6)), -1)</f>
        <v>-1</v>
      </c>
    </row>
    <row r="324" spans="1:29">
      <c r="A324" s="29">
        <f t="shared" si="36"/>
        <v>311</v>
      </c>
      <c r="B324" s="28" t="b">
        <f>NOT(IFERROR('Upload Data'!A311 = "ERROR", TRUE))</f>
        <v>1</v>
      </c>
      <c r="C324" s="28">
        <f t="shared" si="37"/>
        <v>311</v>
      </c>
      <c r="D324" s="30" t="b">
        <f>IF(B324, ('Upload Data'!A311 &amp; 'Upload Data'!B311 &amp; 'Upload Data'!D311 &amp; 'Upload Data'!E311 &amp; 'Upload Data'!F311) &lt;&gt; "", FALSE)</f>
        <v>0</v>
      </c>
      <c r="E324" s="28" t="str">
        <f t="shared" si="41"/>
        <v/>
      </c>
      <c r="F324" s="28" t="str">
        <f t="shared" si="42"/>
        <v/>
      </c>
      <c r="G324" s="30" t="b">
        <f t="shared" si="35"/>
        <v>1</v>
      </c>
      <c r="H324" s="30" t="b">
        <f>IFERROR(AND(OR(NOT(D324), 'Upload Data'!$A311 &lt;&gt; "", 'Upload Data'!$B311 &lt;&gt; ""), I324, J324, S324 &lt;= 1), FALSE)</f>
        <v>1</v>
      </c>
      <c r="I324" s="30" t="b">
        <f t="shared" si="38"/>
        <v>1</v>
      </c>
      <c r="J324" s="30" t="b">
        <f t="shared" si="39"/>
        <v>1</v>
      </c>
      <c r="K324" s="31" t="s">
        <v>81</v>
      </c>
      <c r="L324" s="31" t="s">
        <v>81</v>
      </c>
      <c r="M324" s="30" t="b">
        <f>IFERROR(OR(NOT(D324), 'Upload Data'!E311 &lt;&gt; ""), FALSE)</f>
        <v>1</v>
      </c>
      <c r="N324" s="30" t="b">
        <f>IFERROR(OR(AND(NOT(D324), 'Upload Data'!F311 = ""), IFERROR(MATCH('Upload Data'!F311, listTradingRelationship, 0), FALSE)), FALSE)</f>
        <v>1</v>
      </c>
      <c r="O324" s="30"/>
      <c r="P324" s="30"/>
      <c r="Q324" s="30"/>
      <c r="R324" s="30" t="str">
        <f>IFERROR(IF('Upload Data'!$A311 &lt;&gt; "", 'Upload Data'!$A311, 'Upload Data'!$B311) &amp; "-" &amp; 'Upload Data'!$C311, "-")</f>
        <v>-</v>
      </c>
      <c r="S324" s="30">
        <f t="shared" si="40"/>
        <v>0</v>
      </c>
      <c r="T324" s="30"/>
      <c r="U324" s="30" t="b">
        <f>IFERROR(OR('Upload Data'!$A311 = "", IFERROR(AND(LEN('Upload Data'!$A311 ) = 11, LEFT('Upload Data'!$A311, 4) = "FSC-", MID('Upload Data'!$A311, 5, 1) &gt;= "A", MID('Upload Data'!$A311, 5, 1) &lt;= "Z", V324 &gt; 0, INT(V324) = V324), FALSE)), FALSE)</f>
        <v>1</v>
      </c>
      <c r="V324" s="30">
        <f>IFERROR(VALUE(RIGHT('Upload Data'!$A311, 6)), -1)</f>
        <v>-1</v>
      </c>
      <c r="W324" s="30"/>
      <c r="X324" s="30" t="b">
        <f>IFERROR(OR('Upload Data'!$B311 = "", IFERROR(AND(LEN(AA324) &gt;= 2, MATCH(AB324, listCertificateTypes, 0), AC324 &gt; -1, INT(AC324) = AC324), FALSE)), FALSE)</f>
        <v>1</v>
      </c>
      <c r="Y324" s="30">
        <f>IFERROR(FIND("-", 'Upload Data'!$B311, 1), 1000)</f>
        <v>1000</v>
      </c>
      <c r="Z324" s="30">
        <f>IFERROR(FIND("-", 'Upload Data'!$B311, Y324 + 1), 1000)</f>
        <v>1000</v>
      </c>
      <c r="AA324" s="30" t="str">
        <f>IFERROR(LEFT('Upload Data'!$B311, Y324 - 1), "")</f>
        <v/>
      </c>
      <c r="AB324" s="30" t="str">
        <f>IFERROR(MID('Upload Data'!$B311, Y324 + 1, Z324 - Y324 - 1), "")</f>
        <v/>
      </c>
      <c r="AC324" s="30">
        <f>IFERROR(VALUE(RIGHT('Upload Data'!$B311, 6)), -1)</f>
        <v>-1</v>
      </c>
    </row>
    <row r="325" spans="1:29">
      <c r="A325" s="29">
        <f t="shared" si="36"/>
        <v>312</v>
      </c>
      <c r="B325" s="28" t="b">
        <f>NOT(IFERROR('Upload Data'!A312 = "ERROR", TRUE))</f>
        <v>1</v>
      </c>
      <c r="C325" s="28">
        <f t="shared" si="37"/>
        <v>312</v>
      </c>
      <c r="D325" s="30" t="b">
        <f>IF(B325, ('Upload Data'!A312 &amp; 'Upload Data'!B312 &amp; 'Upload Data'!D312 &amp; 'Upload Data'!E312 &amp; 'Upload Data'!F312) &lt;&gt; "", FALSE)</f>
        <v>0</v>
      </c>
      <c r="E325" s="28" t="str">
        <f t="shared" si="41"/>
        <v/>
      </c>
      <c r="F325" s="28" t="str">
        <f t="shared" si="42"/>
        <v/>
      </c>
      <c r="G325" s="30" t="b">
        <f t="shared" si="35"/>
        <v>1</v>
      </c>
      <c r="H325" s="30" t="b">
        <f>IFERROR(AND(OR(NOT(D325), 'Upload Data'!$A312 &lt;&gt; "", 'Upload Data'!$B312 &lt;&gt; ""), I325, J325, S325 &lt;= 1), FALSE)</f>
        <v>1</v>
      </c>
      <c r="I325" s="30" t="b">
        <f t="shared" si="38"/>
        <v>1</v>
      </c>
      <c r="J325" s="30" t="b">
        <f t="shared" si="39"/>
        <v>1</v>
      </c>
      <c r="K325" s="31" t="s">
        <v>81</v>
      </c>
      <c r="L325" s="31" t="s">
        <v>81</v>
      </c>
      <c r="M325" s="30" t="b">
        <f>IFERROR(OR(NOT(D325), 'Upload Data'!E312 &lt;&gt; ""), FALSE)</f>
        <v>1</v>
      </c>
      <c r="N325" s="30" t="b">
        <f>IFERROR(OR(AND(NOT(D325), 'Upload Data'!F312 = ""), IFERROR(MATCH('Upload Data'!F312, listTradingRelationship, 0), FALSE)), FALSE)</f>
        <v>1</v>
      </c>
      <c r="O325" s="30"/>
      <c r="P325" s="30"/>
      <c r="Q325" s="30"/>
      <c r="R325" s="30" t="str">
        <f>IFERROR(IF('Upload Data'!$A312 &lt;&gt; "", 'Upload Data'!$A312, 'Upload Data'!$B312) &amp; "-" &amp; 'Upload Data'!$C312, "-")</f>
        <v>-</v>
      </c>
      <c r="S325" s="30">
        <f t="shared" si="40"/>
        <v>0</v>
      </c>
      <c r="T325" s="30"/>
      <c r="U325" s="30" t="b">
        <f>IFERROR(OR('Upload Data'!$A312 = "", IFERROR(AND(LEN('Upload Data'!$A312 ) = 11, LEFT('Upload Data'!$A312, 4) = "FSC-", MID('Upload Data'!$A312, 5, 1) &gt;= "A", MID('Upload Data'!$A312, 5, 1) &lt;= "Z", V325 &gt; 0, INT(V325) = V325), FALSE)), FALSE)</f>
        <v>1</v>
      </c>
      <c r="V325" s="30">
        <f>IFERROR(VALUE(RIGHT('Upload Data'!$A312, 6)), -1)</f>
        <v>-1</v>
      </c>
      <c r="W325" s="30"/>
      <c r="X325" s="30" t="b">
        <f>IFERROR(OR('Upload Data'!$B312 = "", IFERROR(AND(LEN(AA325) &gt;= 2, MATCH(AB325, listCertificateTypes, 0), AC325 &gt; -1, INT(AC325) = AC325), FALSE)), FALSE)</f>
        <v>1</v>
      </c>
      <c r="Y325" s="30">
        <f>IFERROR(FIND("-", 'Upload Data'!$B312, 1), 1000)</f>
        <v>1000</v>
      </c>
      <c r="Z325" s="30">
        <f>IFERROR(FIND("-", 'Upload Data'!$B312, Y325 + 1), 1000)</f>
        <v>1000</v>
      </c>
      <c r="AA325" s="30" t="str">
        <f>IFERROR(LEFT('Upload Data'!$B312, Y325 - 1), "")</f>
        <v/>
      </c>
      <c r="AB325" s="30" t="str">
        <f>IFERROR(MID('Upload Data'!$B312, Y325 + 1, Z325 - Y325 - 1), "")</f>
        <v/>
      </c>
      <c r="AC325" s="30">
        <f>IFERROR(VALUE(RIGHT('Upload Data'!$B312, 6)), -1)</f>
        <v>-1</v>
      </c>
    </row>
    <row r="326" spans="1:29">
      <c r="A326" s="29">
        <f t="shared" si="36"/>
        <v>313</v>
      </c>
      <c r="B326" s="28" t="b">
        <f>NOT(IFERROR('Upload Data'!A313 = "ERROR", TRUE))</f>
        <v>1</v>
      </c>
      <c r="C326" s="28">
        <f t="shared" si="37"/>
        <v>313</v>
      </c>
      <c r="D326" s="30" t="b">
        <f>IF(B326, ('Upload Data'!A313 &amp; 'Upload Data'!B313 &amp; 'Upload Data'!D313 &amp; 'Upload Data'!E313 &amp; 'Upload Data'!F313) &lt;&gt; "", FALSE)</f>
        <v>0</v>
      </c>
      <c r="E326" s="28" t="str">
        <f t="shared" si="41"/>
        <v/>
      </c>
      <c r="F326" s="28" t="str">
        <f t="shared" si="42"/>
        <v/>
      </c>
      <c r="G326" s="30" t="b">
        <f t="shared" si="35"/>
        <v>1</v>
      </c>
      <c r="H326" s="30" t="b">
        <f>IFERROR(AND(OR(NOT(D326), 'Upload Data'!$A313 &lt;&gt; "", 'Upload Data'!$B313 &lt;&gt; ""), I326, J326, S326 &lt;= 1), FALSE)</f>
        <v>1</v>
      </c>
      <c r="I326" s="30" t="b">
        <f t="shared" si="38"/>
        <v>1</v>
      </c>
      <c r="J326" s="30" t="b">
        <f t="shared" si="39"/>
        <v>1</v>
      </c>
      <c r="K326" s="31" t="s">
        <v>81</v>
      </c>
      <c r="L326" s="31" t="s">
        <v>81</v>
      </c>
      <c r="M326" s="30" t="b">
        <f>IFERROR(OR(NOT(D326), 'Upload Data'!E313 &lt;&gt; ""), FALSE)</f>
        <v>1</v>
      </c>
      <c r="N326" s="30" t="b">
        <f>IFERROR(OR(AND(NOT(D326), 'Upload Data'!F313 = ""), IFERROR(MATCH('Upload Data'!F313, listTradingRelationship, 0), FALSE)), FALSE)</f>
        <v>1</v>
      </c>
      <c r="O326" s="30"/>
      <c r="P326" s="30"/>
      <c r="Q326" s="30"/>
      <c r="R326" s="30" t="str">
        <f>IFERROR(IF('Upload Data'!$A313 &lt;&gt; "", 'Upload Data'!$A313, 'Upload Data'!$B313) &amp; "-" &amp; 'Upload Data'!$C313, "-")</f>
        <v>-</v>
      </c>
      <c r="S326" s="30">
        <f t="shared" si="40"/>
        <v>0</v>
      </c>
      <c r="T326" s="30"/>
      <c r="U326" s="30" t="b">
        <f>IFERROR(OR('Upload Data'!$A313 = "", IFERROR(AND(LEN('Upload Data'!$A313 ) = 11, LEFT('Upload Data'!$A313, 4) = "FSC-", MID('Upload Data'!$A313, 5, 1) &gt;= "A", MID('Upload Data'!$A313, 5, 1) &lt;= "Z", V326 &gt; 0, INT(V326) = V326), FALSE)), FALSE)</f>
        <v>1</v>
      </c>
      <c r="V326" s="30">
        <f>IFERROR(VALUE(RIGHT('Upload Data'!$A313, 6)), -1)</f>
        <v>-1</v>
      </c>
      <c r="W326" s="30"/>
      <c r="X326" s="30" t="b">
        <f>IFERROR(OR('Upload Data'!$B313 = "", IFERROR(AND(LEN(AA326) &gt;= 2, MATCH(AB326, listCertificateTypes, 0), AC326 &gt; -1, INT(AC326) = AC326), FALSE)), FALSE)</f>
        <v>1</v>
      </c>
      <c r="Y326" s="30">
        <f>IFERROR(FIND("-", 'Upload Data'!$B313, 1), 1000)</f>
        <v>1000</v>
      </c>
      <c r="Z326" s="30">
        <f>IFERROR(FIND("-", 'Upload Data'!$B313, Y326 + 1), 1000)</f>
        <v>1000</v>
      </c>
      <c r="AA326" s="30" t="str">
        <f>IFERROR(LEFT('Upload Data'!$B313, Y326 - 1), "")</f>
        <v/>
      </c>
      <c r="AB326" s="30" t="str">
        <f>IFERROR(MID('Upload Data'!$B313, Y326 + 1, Z326 - Y326 - 1), "")</f>
        <v/>
      </c>
      <c r="AC326" s="30">
        <f>IFERROR(VALUE(RIGHT('Upload Data'!$B313, 6)), -1)</f>
        <v>-1</v>
      </c>
    </row>
    <row r="327" spans="1:29">
      <c r="A327" s="29">
        <f t="shared" si="36"/>
        <v>314</v>
      </c>
      <c r="B327" s="28" t="b">
        <f>NOT(IFERROR('Upload Data'!A314 = "ERROR", TRUE))</f>
        <v>1</v>
      </c>
      <c r="C327" s="28">
        <f t="shared" si="37"/>
        <v>314</v>
      </c>
      <c r="D327" s="30" t="b">
        <f>IF(B327, ('Upload Data'!A314 &amp; 'Upload Data'!B314 &amp; 'Upload Data'!D314 &amp; 'Upload Data'!E314 &amp; 'Upload Data'!F314) &lt;&gt; "", FALSE)</f>
        <v>0</v>
      </c>
      <c r="E327" s="28" t="str">
        <f t="shared" si="41"/>
        <v/>
      </c>
      <c r="F327" s="28" t="str">
        <f t="shared" si="42"/>
        <v/>
      </c>
      <c r="G327" s="30" t="b">
        <f t="shared" si="35"/>
        <v>1</v>
      </c>
      <c r="H327" s="30" t="b">
        <f>IFERROR(AND(OR(NOT(D327), 'Upload Data'!$A314 &lt;&gt; "", 'Upload Data'!$B314 &lt;&gt; ""), I327, J327, S327 &lt;= 1), FALSE)</f>
        <v>1</v>
      </c>
      <c r="I327" s="30" t="b">
        <f t="shared" si="38"/>
        <v>1</v>
      </c>
      <c r="J327" s="30" t="b">
        <f t="shared" si="39"/>
        <v>1</v>
      </c>
      <c r="K327" s="31" t="s">
        <v>81</v>
      </c>
      <c r="L327" s="31" t="s">
        <v>81</v>
      </c>
      <c r="M327" s="30" t="b">
        <f>IFERROR(OR(NOT(D327), 'Upload Data'!E314 &lt;&gt; ""), FALSE)</f>
        <v>1</v>
      </c>
      <c r="N327" s="30" t="b">
        <f>IFERROR(OR(AND(NOT(D327), 'Upload Data'!F314 = ""), IFERROR(MATCH('Upload Data'!F314, listTradingRelationship, 0), FALSE)), FALSE)</f>
        <v>1</v>
      </c>
      <c r="O327" s="30"/>
      <c r="P327" s="30"/>
      <c r="Q327" s="30"/>
      <c r="R327" s="30" t="str">
        <f>IFERROR(IF('Upload Data'!$A314 &lt;&gt; "", 'Upload Data'!$A314, 'Upload Data'!$B314) &amp; "-" &amp; 'Upload Data'!$C314, "-")</f>
        <v>-</v>
      </c>
      <c r="S327" s="30">
        <f t="shared" si="40"/>
        <v>0</v>
      </c>
      <c r="T327" s="30"/>
      <c r="U327" s="30" t="b">
        <f>IFERROR(OR('Upload Data'!$A314 = "", IFERROR(AND(LEN('Upload Data'!$A314 ) = 11, LEFT('Upload Data'!$A314, 4) = "FSC-", MID('Upload Data'!$A314, 5, 1) &gt;= "A", MID('Upload Data'!$A314, 5, 1) &lt;= "Z", V327 &gt; 0, INT(V327) = V327), FALSE)), FALSE)</f>
        <v>1</v>
      </c>
      <c r="V327" s="30">
        <f>IFERROR(VALUE(RIGHT('Upload Data'!$A314, 6)), -1)</f>
        <v>-1</v>
      </c>
      <c r="W327" s="30"/>
      <c r="X327" s="30" t="b">
        <f>IFERROR(OR('Upload Data'!$B314 = "", IFERROR(AND(LEN(AA327) &gt;= 2, MATCH(AB327, listCertificateTypes, 0), AC327 &gt; -1, INT(AC327) = AC327), FALSE)), FALSE)</f>
        <v>1</v>
      </c>
      <c r="Y327" s="30">
        <f>IFERROR(FIND("-", 'Upload Data'!$B314, 1), 1000)</f>
        <v>1000</v>
      </c>
      <c r="Z327" s="30">
        <f>IFERROR(FIND("-", 'Upload Data'!$B314, Y327 + 1), 1000)</f>
        <v>1000</v>
      </c>
      <c r="AA327" s="30" t="str">
        <f>IFERROR(LEFT('Upload Data'!$B314, Y327 - 1), "")</f>
        <v/>
      </c>
      <c r="AB327" s="30" t="str">
        <f>IFERROR(MID('Upload Data'!$B314, Y327 + 1, Z327 - Y327 - 1), "")</f>
        <v/>
      </c>
      <c r="AC327" s="30">
        <f>IFERROR(VALUE(RIGHT('Upload Data'!$B314, 6)), -1)</f>
        <v>-1</v>
      </c>
    </row>
    <row r="328" spans="1:29">
      <c r="A328" s="29">
        <f t="shared" si="36"/>
        <v>315</v>
      </c>
      <c r="B328" s="28" t="b">
        <f>NOT(IFERROR('Upload Data'!A315 = "ERROR", TRUE))</f>
        <v>1</v>
      </c>
      <c r="C328" s="28">
        <f t="shared" si="37"/>
        <v>315</v>
      </c>
      <c r="D328" s="30" t="b">
        <f>IF(B328, ('Upload Data'!A315 &amp; 'Upload Data'!B315 &amp; 'Upload Data'!D315 &amp; 'Upload Data'!E315 &amp; 'Upload Data'!F315) &lt;&gt; "", FALSE)</f>
        <v>0</v>
      </c>
      <c r="E328" s="28" t="str">
        <f t="shared" si="41"/>
        <v/>
      </c>
      <c r="F328" s="28" t="str">
        <f t="shared" si="42"/>
        <v/>
      </c>
      <c r="G328" s="30" t="b">
        <f t="shared" si="35"/>
        <v>1</v>
      </c>
      <c r="H328" s="30" t="b">
        <f>IFERROR(AND(OR(NOT(D328), 'Upload Data'!$A315 &lt;&gt; "", 'Upload Data'!$B315 &lt;&gt; ""), I328, J328, S328 &lt;= 1), FALSE)</f>
        <v>1</v>
      </c>
      <c r="I328" s="30" t="b">
        <f t="shared" si="38"/>
        <v>1</v>
      </c>
      <c r="J328" s="30" t="b">
        <f t="shared" si="39"/>
        <v>1</v>
      </c>
      <c r="K328" s="31" t="s">
        <v>81</v>
      </c>
      <c r="L328" s="31" t="s">
        <v>81</v>
      </c>
      <c r="M328" s="30" t="b">
        <f>IFERROR(OR(NOT(D328), 'Upload Data'!E315 &lt;&gt; ""), FALSE)</f>
        <v>1</v>
      </c>
      <c r="N328" s="30" t="b">
        <f>IFERROR(OR(AND(NOT(D328), 'Upload Data'!F315 = ""), IFERROR(MATCH('Upload Data'!F315, listTradingRelationship, 0), FALSE)), FALSE)</f>
        <v>1</v>
      </c>
      <c r="O328" s="30"/>
      <c r="P328" s="30"/>
      <c r="Q328" s="30"/>
      <c r="R328" s="30" t="str">
        <f>IFERROR(IF('Upload Data'!$A315 &lt;&gt; "", 'Upload Data'!$A315, 'Upload Data'!$B315) &amp; "-" &amp; 'Upload Data'!$C315, "-")</f>
        <v>-</v>
      </c>
      <c r="S328" s="30">
        <f t="shared" si="40"/>
        <v>0</v>
      </c>
      <c r="T328" s="30"/>
      <c r="U328" s="30" t="b">
        <f>IFERROR(OR('Upload Data'!$A315 = "", IFERROR(AND(LEN('Upload Data'!$A315 ) = 11, LEFT('Upload Data'!$A315, 4) = "FSC-", MID('Upload Data'!$A315, 5, 1) &gt;= "A", MID('Upload Data'!$A315, 5, 1) &lt;= "Z", V328 &gt; 0, INT(V328) = V328), FALSE)), FALSE)</f>
        <v>1</v>
      </c>
      <c r="V328" s="30">
        <f>IFERROR(VALUE(RIGHT('Upload Data'!$A315, 6)), -1)</f>
        <v>-1</v>
      </c>
      <c r="W328" s="30"/>
      <c r="X328" s="30" t="b">
        <f>IFERROR(OR('Upload Data'!$B315 = "", IFERROR(AND(LEN(AA328) &gt;= 2, MATCH(AB328, listCertificateTypes, 0), AC328 &gt; -1, INT(AC328) = AC328), FALSE)), FALSE)</f>
        <v>1</v>
      </c>
      <c r="Y328" s="30">
        <f>IFERROR(FIND("-", 'Upload Data'!$B315, 1), 1000)</f>
        <v>1000</v>
      </c>
      <c r="Z328" s="30">
        <f>IFERROR(FIND("-", 'Upload Data'!$B315, Y328 + 1), 1000)</f>
        <v>1000</v>
      </c>
      <c r="AA328" s="30" t="str">
        <f>IFERROR(LEFT('Upload Data'!$B315, Y328 - 1), "")</f>
        <v/>
      </c>
      <c r="AB328" s="30" t="str">
        <f>IFERROR(MID('Upload Data'!$B315, Y328 + 1, Z328 - Y328 - 1), "")</f>
        <v/>
      </c>
      <c r="AC328" s="30">
        <f>IFERROR(VALUE(RIGHT('Upload Data'!$B315, 6)), -1)</f>
        <v>-1</v>
      </c>
    </row>
    <row r="329" spans="1:29">
      <c r="A329" s="29">
        <f t="shared" si="36"/>
        <v>316</v>
      </c>
      <c r="B329" s="28" t="b">
        <f>NOT(IFERROR('Upload Data'!A316 = "ERROR", TRUE))</f>
        <v>1</v>
      </c>
      <c r="C329" s="28">
        <f t="shared" si="37"/>
        <v>316</v>
      </c>
      <c r="D329" s="30" t="b">
        <f>IF(B329, ('Upload Data'!A316 &amp; 'Upload Data'!B316 &amp; 'Upload Data'!D316 &amp; 'Upload Data'!E316 &amp; 'Upload Data'!F316) &lt;&gt; "", FALSE)</f>
        <v>0</v>
      </c>
      <c r="E329" s="28" t="str">
        <f t="shared" si="41"/>
        <v/>
      </c>
      <c r="F329" s="28" t="str">
        <f t="shared" si="42"/>
        <v/>
      </c>
      <c r="G329" s="30" t="b">
        <f t="shared" si="35"/>
        <v>1</v>
      </c>
      <c r="H329" s="30" t="b">
        <f>IFERROR(AND(OR(NOT(D329), 'Upload Data'!$A316 &lt;&gt; "", 'Upload Data'!$B316 &lt;&gt; ""), I329, J329, S329 &lt;= 1), FALSE)</f>
        <v>1</v>
      </c>
      <c r="I329" s="30" t="b">
        <f t="shared" si="38"/>
        <v>1</v>
      </c>
      <c r="J329" s="30" t="b">
        <f t="shared" si="39"/>
        <v>1</v>
      </c>
      <c r="K329" s="31" t="s">
        <v>81</v>
      </c>
      <c r="L329" s="31" t="s">
        <v>81</v>
      </c>
      <c r="M329" s="30" t="b">
        <f>IFERROR(OR(NOT(D329), 'Upload Data'!E316 &lt;&gt; ""), FALSE)</f>
        <v>1</v>
      </c>
      <c r="N329" s="30" t="b">
        <f>IFERROR(OR(AND(NOT(D329), 'Upload Data'!F316 = ""), IFERROR(MATCH('Upload Data'!F316, listTradingRelationship, 0), FALSE)), FALSE)</f>
        <v>1</v>
      </c>
      <c r="O329" s="30"/>
      <c r="P329" s="30"/>
      <c r="Q329" s="30"/>
      <c r="R329" s="30" t="str">
        <f>IFERROR(IF('Upload Data'!$A316 &lt;&gt; "", 'Upload Data'!$A316, 'Upload Data'!$B316) &amp; "-" &amp; 'Upload Data'!$C316, "-")</f>
        <v>-</v>
      </c>
      <c r="S329" s="30">
        <f t="shared" si="40"/>
        <v>0</v>
      </c>
      <c r="T329" s="30"/>
      <c r="U329" s="30" t="b">
        <f>IFERROR(OR('Upload Data'!$A316 = "", IFERROR(AND(LEN('Upload Data'!$A316 ) = 11, LEFT('Upload Data'!$A316, 4) = "FSC-", MID('Upload Data'!$A316, 5, 1) &gt;= "A", MID('Upload Data'!$A316, 5, 1) &lt;= "Z", V329 &gt; 0, INT(V329) = V329), FALSE)), FALSE)</f>
        <v>1</v>
      </c>
      <c r="V329" s="30">
        <f>IFERROR(VALUE(RIGHT('Upload Data'!$A316, 6)), -1)</f>
        <v>-1</v>
      </c>
      <c r="W329" s="30"/>
      <c r="X329" s="30" t="b">
        <f>IFERROR(OR('Upload Data'!$B316 = "", IFERROR(AND(LEN(AA329) &gt;= 2, MATCH(AB329, listCertificateTypes, 0), AC329 &gt; -1, INT(AC329) = AC329), FALSE)), FALSE)</f>
        <v>1</v>
      </c>
      <c r="Y329" s="30">
        <f>IFERROR(FIND("-", 'Upload Data'!$B316, 1), 1000)</f>
        <v>1000</v>
      </c>
      <c r="Z329" s="30">
        <f>IFERROR(FIND("-", 'Upload Data'!$B316, Y329 + 1), 1000)</f>
        <v>1000</v>
      </c>
      <c r="AA329" s="30" t="str">
        <f>IFERROR(LEFT('Upload Data'!$B316, Y329 - 1), "")</f>
        <v/>
      </c>
      <c r="AB329" s="30" t="str">
        <f>IFERROR(MID('Upload Data'!$B316, Y329 + 1, Z329 - Y329 - 1), "")</f>
        <v/>
      </c>
      <c r="AC329" s="30">
        <f>IFERROR(VALUE(RIGHT('Upload Data'!$B316, 6)), -1)</f>
        <v>-1</v>
      </c>
    </row>
    <row r="330" spans="1:29">
      <c r="A330" s="29">
        <f t="shared" si="36"/>
        <v>317</v>
      </c>
      <c r="B330" s="28" t="b">
        <f>NOT(IFERROR('Upload Data'!A317 = "ERROR", TRUE))</f>
        <v>1</v>
      </c>
      <c r="C330" s="28">
        <f t="shared" si="37"/>
        <v>317</v>
      </c>
      <c r="D330" s="30" t="b">
        <f>IF(B330, ('Upload Data'!A317 &amp; 'Upload Data'!B317 &amp; 'Upload Data'!D317 &amp; 'Upload Data'!E317 &amp; 'Upload Data'!F317) &lt;&gt; "", FALSE)</f>
        <v>0</v>
      </c>
      <c r="E330" s="28" t="str">
        <f t="shared" si="41"/>
        <v/>
      </c>
      <c r="F330" s="28" t="str">
        <f t="shared" si="42"/>
        <v/>
      </c>
      <c r="G330" s="30" t="b">
        <f t="shared" si="35"/>
        <v>1</v>
      </c>
      <c r="H330" s="30" t="b">
        <f>IFERROR(AND(OR(NOT(D330), 'Upload Data'!$A317 &lt;&gt; "", 'Upload Data'!$B317 &lt;&gt; ""), I330, J330, S330 &lt;= 1), FALSE)</f>
        <v>1</v>
      </c>
      <c r="I330" s="30" t="b">
        <f t="shared" si="38"/>
        <v>1</v>
      </c>
      <c r="J330" s="30" t="b">
        <f t="shared" si="39"/>
        <v>1</v>
      </c>
      <c r="K330" s="31" t="s">
        <v>81</v>
      </c>
      <c r="L330" s="31" t="s">
        <v>81</v>
      </c>
      <c r="M330" s="30" t="b">
        <f>IFERROR(OR(NOT(D330), 'Upload Data'!E317 &lt;&gt; ""), FALSE)</f>
        <v>1</v>
      </c>
      <c r="N330" s="30" t="b">
        <f>IFERROR(OR(AND(NOT(D330), 'Upload Data'!F317 = ""), IFERROR(MATCH('Upload Data'!F317, listTradingRelationship, 0), FALSE)), FALSE)</f>
        <v>1</v>
      </c>
      <c r="O330" s="30"/>
      <c r="P330" s="30"/>
      <c r="Q330" s="30"/>
      <c r="R330" s="30" t="str">
        <f>IFERROR(IF('Upload Data'!$A317 &lt;&gt; "", 'Upload Data'!$A317, 'Upload Data'!$B317) &amp; "-" &amp; 'Upload Data'!$C317, "-")</f>
        <v>-</v>
      </c>
      <c r="S330" s="30">
        <f t="shared" si="40"/>
        <v>0</v>
      </c>
      <c r="T330" s="30"/>
      <c r="U330" s="30" t="b">
        <f>IFERROR(OR('Upload Data'!$A317 = "", IFERROR(AND(LEN('Upload Data'!$A317 ) = 11, LEFT('Upload Data'!$A317, 4) = "FSC-", MID('Upload Data'!$A317, 5, 1) &gt;= "A", MID('Upload Data'!$A317, 5, 1) &lt;= "Z", V330 &gt; 0, INT(V330) = V330), FALSE)), FALSE)</f>
        <v>1</v>
      </c>
      <c r="V330" s="30">
        <f>IFERROR(VALUE(RIGHT('Upload Data'!$A317, 6)), -1)</f>
        <v>-1</v>
      </c>
      <c r="W330" s="30"/>
      <c r="X330" s="30" t="b">
        <f>IFERROR(OR('Upload Data'!$B317 = "", IFERROR(AND(LEN(AA330) &gt;= 2, MATCH(AB330, listCertificateTypes, 0), AC330 &gt; -1, INT(AC330) = AC330), FALSE)), FALSE)</f>
        <v>1</v>
      </c>
      <c r="Y330" s="30">
        <f>IFERROR(FIND("-", 'Upload Data'!$B317, 1), 1000)</f>
        <v>1000</v>
      </c>
      <c r="Z330" s="30">
        <f>IFERROR(FIND("-", 'Upload Data'!$B317, Y330 + 1), 1000)</f>
        <v>1000</v>
      </c>
      <c r="AA330" s="30" t="str">
        <f>IFERROR(LEFT('Upload Data'!$B317, Y330 - 1), "")</f>
        <v/>
      </c>
      <c r="AB330" s="30" t="str">
        <f>IFERROR(MID('Upload Data'!$B317, Y330 + 1, Z330 - Y330 - 1), "")</f>
        <v/>
      </c>
      <c r="AC330" s="30">
        <f>IFERROR(VALUE(RIGHT('Upload Data'!$B317, 6)), -1)</f>
        <v>-1</v>
      </c>
    </row>
    <row r="331" spans="1:29">
      <c r="A331" s="29">
        <f t="shared" si="36"/>
        <v>318</v>
      </c>
      <c r="B331" s="28" t="b">
        <f>NOT(IFERROR('Upload Data'!A318 = "ERROR", TRUE))</f>
        <v>1</v>
      </c>
      <c r="C331" s="28">
        <f t="shared" si="37"/>
        <v>318</v>
      </c>
      <c r="D331" s="30" t="b">
        <f>IF(B331, ('Upload Data'!A318 &amp; 'Upload Data'!B318 &amp; 'Upload Data'!D318 &amp; 'Upload Data'!E318 &amp; 'Upload Data'!F318) &lt;&gt; "", FALSE)</f>
        <v>0</v>
      </c>
      <c r="E331" s="28" t="str">
        <f t="shared" si="41"/>
        <v/>
      </c>
      <c r="F331" s="28" t="str">
        <f t="shared" si="42"/>
        <v/>
      </c>
      <c r="G331" s="30" t="b">
        <f t="shared" si="35"/>
        <v>1</v>
      </c>
      <c r="H331" s="30" t="b">
        <f>IFERROR(AND(OR(NOT(D331), 'Upload Data'!$A318 &lt;&gt; "", 'Upload Data'!$B318 &lt;&gt; ""), I331, J331, S331 &lt;= 1), FALSE)</f>
        <v>1</v>
      </c>
      <c r="I331" s="30" t="b">
        <f t="shared" si="38"/>
        <v>1</v>
      </c>
      <c r="J331" s="30" t="b">
        <f t="shared" si="39"/>
        <v>1</v>
      </c>
      <c r="K331" s="31" t="s">
        <v>81</v>
      </c>
      <c r="L331" s="31" t="s">
        <v>81</v>
      </c>
      <c r="M331" s="30" t="b">
        <f>IFERROR(OR(NOT(D331), 'Upload Data'!E318 &lt;&gt; ""), FALSE)</f>
        <v>1</v>
      </c>
      <c r="N331" s="30" t="b">
        <f>IFERROR(OR(AND(NOT(D331), 'Upload Data'!F318 = ""), IFERROR(MATCH('Upload Data'!F318, listTradingRelationship, 0), FALSE)), FALSE)</f>
        <v>1</v>
      </c>
      <c r="O331" s="30"/>
      <c r="P331" s="30"/>
      <c r="Q331" s="30"/>
      <c r="R331" s="30" t="str">
        <f>IFERROR(IF('Upload Data'!$A318 &lt;&gt; "", 'Upload Data'!$A318, 'Upload Data'!$B318) &amp; "-" &amp; 'Upload Data'!$C318, "-")</f>
        <v>-</v>
      </c>
      <c r="S331" s="30">
        <f t="shared" si="40"/>
        <v>0</v>
      </c>
      <c r="T331" s="30"/>
      <c r="U331" s="30" t="b">
        <f>IFERROR(OR('Upload Data'!$A318 = "", IFERROR(AND(LEN('Upload Data'!$A318 ) = 11, LEFT('Upload Data'!$A318, 4) = "FSC-", MID('Upload Data'!$A318, 5, 1) &gt;= "A", MID('Upload Data'!$A318, 5, 1) &lt;= "Z", V331 &gt; 0, INT(V331) = V331), FALSE)), FALSE)</f>
        <v>1</v>
      </c>
      <c r="V331" s="30">
        <f>IFERROR(VALUE(RIGHT('Upload Data'!$A318, 6)), -1)</f>
        <v>-1</v>
      </c>
      <c r="W331" s="30"/>
      <c r="X331" s="30" t="b">
        <f>IFERROR(OR('Upload Data'!$B318 = "", IFERROR(AND(LEN(AA331) &gt;= 2, MATCH(AB331, listCertificateTypes, 0), AC331 &gt; -1, INT(AC331) = AC331), FALSE)), FALSE)</f>
        <v>1</v>
      </c>
      <c r="Y331" s="30">
        <f>IFERROR(FIND("-", 'Upload Data'!$B318, 1), 1000)</f>
        <v>1000</v>
      </c>
      <c r="Z331" s="30">
        <f>IFERROR(FIND("-", 'Upload Data'!$B318, Y331 + 1), 1000)</f>
        <v>1000</v>
      </c>
      <c r="AA331" s="30" t="str">
        <f>IFERROR(LEFT('Upload Data'!$B318, Y331 - 1), "")</f>
        <v/>
      </c>
      <c r="AB331" s="30" t="str">
        <f>IFERROR(MID('Upload Data'!$B318, Y331 + 1, Z331 - Y331 - 1), "")</f>
        <v/>
      </c>
      <c r="AC331" s="30">
        <f>IFERROR(VALUE(RIGHT('Upload Data'!$B318, 6)), -1)</f>
        <v>-1</v>
      </c>
    </row>
    <row r="332" spans="1:29">
      <c r="A332" s="29">
        <f t="shared" si="36"/>
        <v>319</v>
      </c>
      <c r="B332" s="28" t="b">
        <f>NOT(IFERROR('Upload Data'!A319 = "ERROR", TRUE))</f>
        <v>1</v>
      </c>
      <c r="C332" s="28">
        <f t="shared" si="37"/>
        <v>319</v>
      </c>
      <c r="D332" s="30" t="b">
        <f>IF(B332, ('Upload Data'!A319 &amp; 'Upload Data'!B319 &amp; 'Upload Data'!D319 &amp; 'Upload Data'!E319 &amp; 'Upload Data'!F319) &lt;&gt; "", FALSE)</f>
        <v>0</v>
      </c>
      <c r="E332" s="28" t="str">
        <f t="shared" si="41"/>
        <v/>
      </c>
      <c r="F332" s="28" t="str">
        <f t="shared" si="42"/>
        <v/>
      </c>
      <c r="G332" s="30" t="b">
        <f t="shared" si="35"/>
        <v>1</v>
      </c>
      <c r="H332" s="30" t="b">
        <f>IFERROR(AND(OR(NOT(D332), 'Upload Data'!$A319 &lt;&gt; "", 'Upload Data'!$B319 &lt;&gt; ""), I332, J332, S332 &lt;= 1), FALSE)</f>
        <v>1</v>
      </c>
      <c r="I332" s="30" t="b">
        <f t="shared" si="38"/>
        <v>1</v>
      </c>
      <c r="J332" s="30" t="b">
        <f t="shared" si="39"/>
        <v>1</v>
      </c>
      <c r="K332" s="31" t="s">
        <v>81</v>
      </c>
      <c r="L332" s="31" t="s">
        <v>81</v>
      </c>
      <c r="M332" s="30" t="b">
        <f>IFERROR(OR(NOT(D332), 'Upload Data'!E319 &lt;&gt; ""), FALSE)</f>
        <v>1</v>
      </c>
      <c r="N332" s="30" t="b">
        <f>IFERROR(OR(AND(NOT(D332), 'Upload Data'!F319 = ""), IFERROR(MATCH('Upload Data'!F319, listTradingRelationship, 0), FALSE)), FALSE)</f>
        <v>1</v>
      </c>
      <c r="O332" s="30"/>
      <c r="P332" s="30"/>
      <c r="Q332" s="30"/>
      <c r="R332" s="30" t="str">
        <f>IFERROR(IF('Upload Data'!$A319 &lt;&gt; "", 'Upload Data'!$A319, 'Upload Data'!$B319) &amp; "-" &amp; 'Upload Data'!$C319, "-")</f>
        <v>-</v>
      </c>
      <c r="S332" s="30">
        <f t="shared" si="40"/>
        <v>0</v>
      </c>
      <c r="T332" s="30"/>
      <c r="U332" s="30" t="b">
        <f>IFERROR(OR('Upload Data'!$A319 = "", IFERROR(AND(LEN('Upload Data'!$A319 ) = 11, LEFT('Upload Data'!$A319, 4) = "FSC-", MID('Upload Data'!$A319, 5, 1) &gt;= "A", MID('Upload Data'!$A319, 5, 1) &lt;= "Z", V332 &gt; 0, INT(V332) = V332), FALSE)), FALSE)</f>
        <v>1</v>
      </c>
      <c r="V332" s="30">
        <f>IFERROR(VALUE(RIGHT('Upload Data'!$A319, 6)), -1)</f>
        <v>-1</v>
      </c>
      <c r="W332" s="30"/>
      <c r="X332" s="30" t="b">
        <f>IFERROR(OR('Upload Data'!$B319 = "", IFERROR(AND(LEN(AA332) &gt;= 2, MATCH(AB332, listCertificateTypes, 0), AC332 &gt; -1, INT(AC332) = AC332), FALSE)), FALSE)</f>
        <v>1</v>
      </c>
      <c r="Y332" s="30">
        <f>IFERROR(FIND("-", 'Upload Data'!$B319, 1), 1000)</f>
        <v>1000</v>
      </c>
      <c r="Z332" s="30">
        <f>IFERROR(FIND("-", 'Upload Data'!$B319, Y332 + 1), 1000)</f>
        <v>1000</v>
      </c>
      <c r="AA332" s="30" t="str">
        <f>IFERROR(LEFT('Upload Data'!$B319, Y332 - 1), "")</f>
        <v/>
      </c>
      <c r="AB332" s="30" t="str">
        <f>IFERROR(MID('Upload Data'!$B319, Y332 + 1, Z332 - Y332 - 1), "")</f>
        <v/>
      </c>
      <c r="AC332" s="30">
        <f>IFERROR(VALUE(RIGHT('Upload Data'!$B319, 6)), -1)</f>
        <v>-1</v>
      </c>
    </row>
    <row r="333" spans="1:29">
      <c r="A333" s="29">
        <f t="shared" si="36"/>
        <v>320</v>
      </c>
      <c r="B333" s="28" t="b">
        <f>NOT(IFERROR('Upload Data'!A320 = "ERROR", TRUE))</f>
        <v>1</v>
      </c>
      <c r="C333" s="28">
        <f t="shared" si="37"/>
        <v>320</v>
      </c>
      <c r="D333" s="30" t="b">
        <f>IF(B333, ('Upload Data'!A320 &amp; 'Upload Data'!B320 &amp; 'Upload Data'!D320 &amp; 'Upload Data'!E320 &amp; 'Upload Data'!F320) &lt;&gt; "", FALSE)</f>
        <v>0</v>
      </c>
      <c r="E333" s="28" t="str">
        <f t="shared" si="41"/>
        <v/>
      </c>
      <c r="F333" s="28" t="str">
        <f t="shared" si="42"/>
        <v/>
      </c>
      <c r="G333" s="30" t="b">
        <f t="shared" si="35"/>
        <v>1</v>
      </c>
      <c r="H333" s="30" t="b">
        <f>IFERROR(AND(OR(NOT(D333), 'Upload Data'!$A320 &lt;&gt; "", 'Upload Data'!$B320 &lt;&gt; ""), I333, J333, S333 &lt;= 1), FALSE)</f>
        <v>1</v>
      </c>
      <c r="I333" s="30" t="b">
        <f t="shared" si="38"/>
        <v>1</v>
      </c>
      <c r="J333" s="30" t="b">
        <f t="shared" si="39"/>
        <v>1</v>
      </c>
      <c r="K333" s="31" t="s">
        <v>81</v>
      </c>
      <c r="L333" s="31" t="s">
        <v>81</v>
      </c>
      <c r="M333" s="30" t="b">
        <f>IFERROR(OR(NOT(D333), 'Upload Data'!E320 &lt;&gt; ""), FALSE)</f>
        <v>1</v>
      </c>
      <c r="N333" s="30" t="b">
        <f>IFERROR(OR(AND(NOT(D333), 'Upload Data'!F320 = ""), IFERROR(MATCH('Upload Data'!F320, listTradingRelationship, 0), FALSE)), FALSE)</f>
        <v>1</v>
      </c>
      <c r="O333" s="30"/>
      <c r="P333" s="30"/>
      <c r="Q333" s="30"/>
      <c r="R333" s="30" t="str">
        <f>IFERROR(IF('Upload Data'!$A320 &lt;&gt; "", 'Upload Data'!$A320, 'Upload Data'!$B320) &amp; "-" &amp; 'Upload Data'!$C320, "-")</f>
        <v>-</v>
      </c>
      <c r="S333" s="30">
        <f t="shared" si="40"/>
        <v>0</v>
      </c>
      <c r="T333" s="30"/>
      <c r="U333" s="30" t="b">
        <f>IFERROR(OR('Upload Data'!$A320 = "", IFERROR(AND(LEN('Upload Data'!$A320 ) = 11, LEFT('Upload Data'!$A320, 4) = "FSC-", MID('Upload Data'!$A320, 5, 1) &gt;= "A", MID('Upload Data'!$A320, 5, 1) &lt;= "Z", V333 &gt; 0, INT(V333) = V333), FALSE)), FALSE)</f>
        <v>1</v>
      </c>
      <c r="V333" s="30">
        <f>IFERROR(VALUE(RIGHT('Upload Data'!$A320, 6)), -1)</f>
        <v>-1</v>
      </c>
      <c r="W333" s="30"/>
      <c r="X333" s="30" t="b">
        <f>IFERROR(OR('Upload Data'!$B320 = "", IFERROR(AND(LEN(AA333) &gt;= 2, MATCH(AB333, listCertificateTypes, 0), AC333 &gt; -1, INT(AC333) = AC333), FALSE)), FALSE)</f>
        <v>1</v>
      </c>
      <c r="Y333" s="30">
        <f>IFERROR(FIND("-", 'Upload Data'!$B320, 1), 1000)</f>
        <v>1000</v>
      </c>
      <c r="Z333" s="30">
        <f>IFERROR(FIND("-", 'Upload Data'!$B320, Y333 + 1), 1000)</f>
        <v>1000</v>
      </c>
      <c r="AA333" s="30" t="str">
        <f>IFERROR(LEFT('Upload Data'!$B320, Y333 - 1), "")</f>
        <v/>
      </c>
      <c r="AB333" s="30" t="str">
        <f>IFERROR(MID('Upload Data'!$B320, Y333 + 1, Z333 - Y333 - 1), "")</f>
        <v/>
      </c>
      <c r="AC333" s="30">
        <f>IFERROR(VALUE(RIGHT('Upload Data'!$B320, 6)), -1)</f>
        <v>-1</v>
      </c>
    </row>
    <row r="334" spans="1:29">
      <c r="A334" s="29">
        <f t="shared" si="36"/>
        <v>321</v>
      </c>
      <c r="B334" s="28" t="b">
        <f>NOT(IFERROR('Upload Data'!A321 = "ERROR", TRUE))</f>
        <v>1</v>
      </c>
      <c r="C334" s="28">
        <f t="shared" si="37"/>
        <v>321</v>
      </c>
      <c r="D334" s="30" t="b">
        <f>IF(B334, ('Upload Data'!A321 &amp; 'Upload Data'!B321 &amp; 'Upload Data'!D321 &amp; 'Upload Data'!E321 &amp; 'Upload Data'!F321) &lt;&gt; "", FALSE)</f>
        <v>0</v>
      </c>
      <c r="E334" s="28" t="str">
        <f t="shared" si="41"/>
        <v/>
      </c>
      <c r="F334" s="28" t="str">
        <f t="shared" si="42"/>
        <v/>
      </c>
      <c r="G334" s="30" t="b">
        <f t="shared" si="35"/>
        <v>1</v>
      </c>
      <c r="H334" s="30" t="b">
        <f>IFERROR(AND(OR(NOT(D334), 'Upload Data'!$A321 &lt;&gt; "", 'Upload Data'!$B321 &lt;&gt; ""), I334, J334, S334 &lt;= 1), FALSE)</f>
        <v>1</v>
      </c>
      <c r="I334" s="30" t="b">
        <f t="shared" si="38"/>
        <v>1</v>
      </c>
      <c r="J334" s="30" t="b">
        <f t="shared" si="39"/>
        <v>1</v>
      </c>
      <c r="K334" s="31" t="s">
        <v>81</v>
      </c>
      <c r="L334" s="31" t="s">
        <v>81</v>
      </c>
      <c r="M334" s="30" t="b">
        <f>IFERROR(OR(NOT(D334), 'Upload Data'!E321 &lt;&gt; ""), FALSE)</f>
        <v>1</v>
      </c>
      <c r="N334" s="30" t="b">
        <f>IFERROR(OR(AND(NOT(D334), 'Upload Data'!F321 = ""), IFERROR(MATCH('Upload Data'!F321, listTradingRelationship, 0), FALSE)), FALSE)</f>
        <v>1</v>
      </c>
      <c r="O334" s="30"/>
      <c r="P334" s="30"/>
      <c r="Q334" s="30"/>
      <c r="R334" s="30" t="str">
        <f>IFERROR(IF('Upload Data'!$A321 &lt;&gt; "", 'Upload Data'!$A321, 'Upload Data'!$B321) &amp; "-" &amp; 'Upload Data'!$C321, "-")</f>
        <v>-</v>
      </c>
      <c r="S334" s="30">
        <f t="shared" si="40"/>
        <v>0</v>
      </c>
      <c r="T334" s="30"/>
      <c r="U334" s="30" t="b">
        <f>IFERROR(OR('Upload Data'!$A321 = "", IFERROR(AND(LEN('Upload Data'!$A321 ) = 11, LEFT('Upload Data'!$A321, 4) = "FSC-", MID('Upload Data'!$A321, 5, 1) &gt;= "A", MID('Upload Data'!$A321, 5, 1) &lt;= "Z", V334 &gt; 0, INT(V334) = V334), FALSE)), FALSE)</f>
        <v>1</v>
      </c>
      <c r="V334" s="30">
        <f>IFERROR(VALUE(RIGHT('Upload Data'!$A321, 6)), -1)</f>
        <v>-1</v>
      </c>
      <c r="W334" s="30"/>
      <c r="X334" s="30" t="b">
        <f>IFERROR(OR('Upload Data'!$B321 = "", IFERROR(AND(LEN(AA334) &gt;= 2, MATCH(AB334, listCertificateTypes, 0), AC334 &gt; -1, INT(AC334) = AC334), FALSE)), FALSE)</f>
        <v>1</v>
      </c>
      <c r="Y334" s="30">
        <f>IFERROR(FIND("-", 'Upload Data'!$B321, 1), 1000)</f>
        <v>1000</v>
      </c>
      <c r="Z334" s="30">
        <f>IFERROR(FIND("-", 'Upload Data'!$B321, Y334 + 1), 1000)</f>
        <v>1000</v>
      </c>
      <c r="AA334" s="30" t="str">
        <f>IFERROR(LEFT('Upload Data'!$B321, Y334 - 1), "")</f>
        <v/>
      </c>
      <c r="AB334" s="30" t="str">
        <f>IFERROR(MID('Upload Data'!$B321, Y334 + 1, Z334 - Y334 - 1), "")</f>
        <v/>
      </c>
      <c r="AC334" s="30">
        <f>IFERROR(VALUE(RIGHT('Upload Data'!$B321, 6)), -1)</f>
        <v>-1</v>
      </c>
    </row>
    <row r="335" spans="1:29">
      <c r="A335" s="29">
        <f t="shared" si="36"/>
        <v>322</v>
      </c>
      <c r="B335" s="28" t="b">
        <f>NOT(IFERROR('Upload Data'!A322 = "ERROR", TRUE))</f>
        <v>1</v>
      </c>
      <c r="C335" s="28">
        <f t="shared" si="37"/>
        <v>322</v>
      </c>
      <c r="D335" s="30" t="b">
        <f>IF(B335, ('Upload Data'!A322 &amp; 'Upload Data'!B322 &amp; 'Upload Data'!D322 &amp; 'Upload Data'!E322 &amp; 'Upload Data'!F322) &lt;&gt; "", FALSE)</f>
        <v>0</v>
      </c>
      <c r="E335" s="28" t="str">
        <f t="shared" si="41"/>
        <v/>
      </c>
      <c r="F335" s="28" t="str">
        <f t="shared" si="42"/>
        <v/>
      </c>
      <c r="G335" s="30" t="b">
        <f t="shared" ref="G335:G398" si="43">AND(I335:N335)</f>
        <v>1</v>
      </c>
      <c r="H335" s="30" t="b">
        <f>IFERROR(AND(OR(NOT(D335), 'Upload Data'!$A322 &lt;&gt; "", 'Upload Data'!$B322 &lt;&gt; ""), I335, J335, S335 &lt;= 1), FALSE)</f>
        <v>1</v>
      </c>
      <c r="I335" s="30" t="b">
        <f t="shared" si="38"/>
        <v>1</v>
      </c>
      <c r="J335" s="30" t="b">
        <f t="shared" si="39"/>
        <v>1</v>
      </c>
      <c r="K335" s="31" t="s">
        <v>81</v>
      </c>
      <c r="L335" s="31" t="s">
        <v>81</v>
      </c>
      <c r="M335" s="30" t="b">
        <f>IFERROR(OR(NOT(D335), 'Upload Data'!E322 &lt;&gt; ""), FALSE)</f>
        <v>1</v>
      </c>
      <c r="N335" s="30" t="b">
        <f>IFERROR(OR(AND(NOT(D335), 'Upload Data'!F322 = ""), IFERROR(MATCH('Upload Data'!F322, listTradingRelationship, 0), FALSE)), FALSE)</f>
        <v>1</v>
      </c>
      <c r="O335" s="30"/>
      <c r="P335" s="30"/>
      <c r="Q335" s="30"/>
      <c r="R335" s="30" t="str">
        <f>IFERROR(IF('Upload Data'!$A322 &lt;&gt; "", 'Upload Data'!$A322, 'Upload Data'!$B322) &amp; "-" &amp; 'Upload Data'!$C322, "-")</f>
        <v>-</v>
      </c>
      <c r="S335" s="30">
        <f t="shared" si="40"/>
        <v>0</v>
      </c>
      <c r="T335" s="30"/>
      <c r="U335" s="30" t="b">
        <f>IFERROR(OR('Upload Data'!$A322 = "", IFERROR(AND(LEN('Upload Data'!$A322 ) = 11, LEFT('Upload Data'!$A322, 4) = "FSC-", MID('Upload Data'!$A322, 5, 1) &gt;= "A", MID('Upload Data'!$A322, 5, 1) &lt;= "Z", V335 &gt; 0, INT(V335) = V335), FALSE)), FALSE)</f>
        <v>1</v>
      </c>
      <c r="V335" s="30">
        <f>IFERROR(VALUE(RIGHT('Upload Data'!$A322, 6)), -1)</f>
        <v>-1</v>
      </c>
      <c r="W335" s="30"/>
      <c r="X335" s="30" t="b">
        <f>IFERROR(OR('Upload Data'!$B322 = "", IFERROR(AND(LEN(AA335) &gt;= 2, MATCH(AB335, listCertificateTypes, 0), AC335 &gt; -1, INT(AC335) = AC335), FALSE)), FALSE)</f>
        <v>1</v>
      </c>
      <c r="Y335" s="30">
        <f>IFERROR(FIND("-", 'Upload Data'!$B322, 1), 1000)</f>
        <v>1000</v>
      </c>
      <c r="Z335" s="30">
        <f>IFERROR(FIND("-", 'Upload Data'!$B322, Y335 + 1), 1000)</f>
        <v>1000</v>
      </c>
      <c r="AA335" s="30" t="str">
        <f>IFERROR(LEFT('Upload Data'!$B322, Y335 - 1), "")</f>
        <v/>
      </c>
      <c r="AB335" s="30" t="str">
        <f>IFERROR(MID('Upload Data'!$B322, Y335 + 1, Z335 - Y335 - 1), "")</f>
        <v/>
      </c>
      <c r="AC335" s="30">
        <f>IFERROR(VALUE(RIGHT('Upload Data'!$B322, 6)), -1)</f>
        <v>-1</v>
      </c>
    </row>
    <row r="336" spans="1:29">
      <c r="A336" s="29">
        <f t="shared" ref="A336:A399" si="44">IF(B336, C336, 0)</f>
        <v>323</v>
      </c>
      <c r="B336" s="28" t="b">
        <f>NOT(IFERROR('Upload Data'!A323 = "ERROR", TRUE))</f>
        <v>1</v>
      </c>
      <c r="C336" s="28">
        <f t="shared" ref="C336:C399" si="45">IF(B336, C335 + 1, C335)</f>
        <v>323</v>
      </c>
      <c r="D336" s="30" t="b">
        <f>IF(B336, ('Upload Data'!A323 &amp; 'Upload Data'!B323 &amp; 'Upload Data'!D323 &amp; 'Upload Data'!E323 &amp; 'Upload Data'!F323) &lt;&gt; "", FALSE)</f>
        <v>0</v>
      </c>
      <c r="E336" s="28" t="str">
        <f t="shared" si="41"/>
        <v/>
      </c>
      <c r="F336" s="28" t="str">
        <f t="shared" si="42"/>
        <v/>
      </c>
      <c r="G336" s="30" t="b">
        <f t="shared" si="43"/>
        <v>1</v>
      </c>
      <c r="H336" s="30" t="b">
        <f>IFERROR(AND(OR(NOT(D336), 'Upload Data'!$A323 &lt;&gt; "", 'Upload Data'!$B323 &lt;&gt; ""), I336, J336, S336 &lt;= 1), FALSE)</f>
        <v>1</v>
      </c>
      <c r="I336" s="30" t="b">
        <f t="shared" ref="I336:I399" si="46">$U336</f>
        <v>1</v>
      </c>
      <c r="J336" s="30" t="b">
        <f t="shared" ref="J336:J399" si="47">$X336</f>
        <v>1</v>
      </c>
      <c r="K336" s="31" t="s">
        <v>81</v>
      </c>
      <c r="L336" s="31" t="s">
        <v>81</v>
      </c>
      <c r="M336" s="30" t="b">
        <f>IFERROR(OR(NOT(D336), 'Upload Data'!E323 &lt;&gt; ""), FALSE)</f>
        <v>1</v>
      </c>
      <c r="N336" s="30" t="b">
        <f>IFERROR(OR(AND(NOT(D336), 'Upload Data'!F323 = ""), IFERROR(MATCH('Upload Data'!F323, listTradingRelationship, 0), FALSE)), FALSE)</f>
        <v>1</v>
      </c>
      <c r="O336" s="30"/>
      <c r="P336" s="30"/>
      <c r="Q336" s="30"/>
      <c r="R336" s="30" t="str">
        <f>IFERROR(IF('Upload Data'!$A323 &lt;&gt; "", 'Upload Data'!$A323, 'Upload Data'!$B323) &amp; "-" &amp; 'Upload Data'!$C323, "-")</f>
        <v>-</v>
      </c>
      <c r="S336" s="30">
        <f t="shared" ref="S336:S399" si="48">IF($R336 = "-", 0, COUNTIFS($R$15:$R$1013, $R336))</f>
        <v>0</v>
      </c>
      <c r="T336" s="30"/>
      <c r="U336" s="30" t="b">
        <f>IFERROR(OR('Upload Data'!$A323 = "", IFERROR(AND(LEN('Upload Data'!$A323 ) = 11, LEFT('Upload Data'!$A323, 4) = "FSC-", MID('Upload Data'!$A323, 5, 1) &gt;= "A", MID('Upload Data'!$A323, 5, 1) &lt;= "Z", V336 &gt; 0, INT(V336) = V336), FALSE)), FALSE)</f>
        <v>1</v>
      </c>
      <c r="V336" s="30">
        <f>IFERROR(VALUE(RIGHT('Upload Data'!$A323, 6)), -1)</f>
        <v>-1</v>
      </c>
      <c r="W336" s="30"/>
      <c r="X336" s="30" t="b">
        <f>IFERROR(OR('Upload Data'!$B323 = "", IFERROR(AND(LEN(AA336) &gt;= 2, MATCH(AB336, listCertificateTypes, 0), AC336 &gt; -1, INT(AC336) = AC336), FALSE)), FALSE)</f>
        <v>1</v>
      </c>
      <c r="Y336" s="30">
        <f>IFERROR(FIND("-", 'Upload Data'!$B323, 1), 1000)</f>
        <v>1000</v>
      </c>
      <c r="Z336" s="30">
        <f>IFERROR(FIND("-", 'Upload Data'!$B323, Y336 + 1), 1000)</f>
        <v>1000</v>
      </c>
      <c r="AA336" s="30" t="str">
        <f>IFERROR(LEFT('Upload Data'!$B323, Y336 - 1), "")</f>
        <v/>
      </c>
      <c r="AB336" s="30" t="str">
        <f>IFERROR(MID('Upload Data'!$B323, Y336 + 1, Z336 - Y336 - 1), "")</f>
        <v/>
      </c>
      <c r="AC336" s="30">
        <f>IFERROR(VALUE(RIGHT('Upload Data'!$B323, 6)), -1)</f>
        <v>-1</v>
      </c>
    </row>
    <row r="337" spans="1:29">
      <c r="A337" s="29">
        <f t="shared" si="44"/>
        <v>324</v>
      </c>
      <c r="B337" s="28" t="b">
        <f>NOT(IFERROR('Upload Data'!A324 = "ERROR", TRUE))</f>
        <v>1</v>
      </c>
      <c r="C337" s="28">
        <f t="shared" si="45"/>
        <v>324</v>
      </c>
      <c r="D337" s="30" t="b">
        <f>IF(B337, ('Upload Data'!A324 &amp; 'Upload Data'!B324 &amp; 'Upload Data'!D324 &amp; 'Upload Data'!E324 &amp; 'Upload Data'!F324) &lt;&gt; "", FALSE)</f>
        <v>0</v>
      </c>
      <c r="E337" s="28" t="str">
        <f t="shared" si="41"/>
        <v/>
      </c>
      <c r="F337" s="28" t="str">
        <f t="shared" si="42"/>
        <v/>
      </c>
      <c r="G337" s="30" t="b">
        <f t="shared" si="43"/>
        <v>1</v>
      </c>
      <c r="H337" s="30" t="b">
        <f>IFERROR(AND(OR(NOT(D337), 'Upload Data'!$A324 &lt;&gt; "", 'Upload Data'!$B324 &lt;&gt; ""), I337, J337, S337 &lt;= 1), FALSE)</f>
        <v>1</v>
      </c>
      <c r="I337" s="30" t="b">
        <f t="shared" si="46"/>
        <v>1</v>
      </c>
      <c r="J337" s="30" t="b">
        <f t="shared" si="47"/>
        <v>1</v>
      </c>
      <c r="K337" s="31" t="s">
        <v>81</v>
      </c>
      <c r="L337" s="31" t="s">
        <v>81</v>
      </c>
      <c r="M337" s="30" t="b">
        <f>IFERROR(OR(NOT(D337), 'Upload Data'!E324 &lt;&gt; ""), FALSE)</f>
        <v>1</v>
      </c>
      <c r="N337" s="30" t="b">
        <f>IFERROR(OR(AND(NOT(D337), 'Upload Data'!F324 = ""), IFERROR(MATCH('Upload Data'!F324, listTradingRelationship, 0), FALSE)), FALSE)</f>
        <v>1</v>
      </c>
      <c r="O337" s="30"/>
      <c r="P337" s="30"/>
      <c r="Q337" s="30"/>
      <c r="R337" s="30" t="str">
        <f>IFERROR(IF('Upload Data'!$A324 &lt;&gt; "", 'Upload Data'!$A324, 'Upload Data'!$B324) &amp; "-" &amp; 'Upload Data'!$C324, "-")</f>
        <v>-</v>
      </c>
      <c r="S337" s="30">
        <f t="shared" si="48"/>
        <v>0</v>
      </c>
      <c r="T337" s="30"/>
      <c r="U337" s="30" t="b">
        <f>IFERROR(OR('Upload Data'!$A324 = "", IFERROR(AND(LEN('Upload Data'!$A324 ) = 11, LEFT('Upload Data'!$A324, 4) = "FSC-", MID('Upload Data'!$A324, 5, 1) &gt;= "A", MID('Upload Data'!$A324, 5, 1) &lt;= "Z", V337 &gt; 0, INT(V337) = V337), FALSE)), FALSE)</f>
        <v>1</v>
      </c>
      <c r="V337" s="30">
        <f>IFERROR(VALUE(RIGHT('Upload Data'!$A324, 6)), -1)</f>
        <v>-1</v>
      </c>
      <c r="W337" s="30"/>
      <c r="X337" s="30" t="b">
        <f>IFERROR(OR('Upload Data'!$B324 = "", IFERROR(AND(LEN(AA337) &gt;= 2, MATCH(AB337, listCertificateTypes, 0), AC337 &gt; -1, INT(AC337) = AC337), FALSE)), FALSE)</f>
        <v>1</v>
      </c>
      <c r="Y337" s="30">
        <f>IFERROR(FIND("-", 'Upload Data'!$B324, 1), 1000)</f>
        <v>1000</v>
      </c>
      <c r="Z337" s="30">
        <f>IFERROR(FIND("-", 'Upload Data'!$B324, Y337 + 1), 1000)</f>
        <v>1000</v>
      </c>
      <c r="AA337" s="30" t="str">
        <f>IFERROR(LEFT('Upload Data'!$B324, Y337 - 1), "")</f>
        <v/>
      </c>
      <c r="AB337" s="30" t="str">
        <f>IFERROR(MID('Upload Data'!$B324, Y337 + 1, Z337 - Y337 - 1), "")</f>
        <v/>
      </c>
      <c r="AC337" s="30">
        <f>IFERROR(VALUE(RIGHT('Upload Data'!$B324, 6)), -1)</f>
        <v>-1</v>
      </c>
    </row>
    <row r="338" spans="1:29">
      <c r="A338" s="29">
        <f t="shared" si="44"/>
        <v>325</v>
      </c>
      <c r="B338" s="28" t="b">
        <f>NOT(IFERROR('Upload Data'!A325 = "ERROR", TRUE))</f>
        <v>1</v>
      </c>
      <c r="C338" s="28">
        <f t="shared" si="45"/>
        <v>325</v>
      </c>
      <c r="D338" s="30" t="b">
        <f>IF(B338, ('Upload Data'!A325 &amp; 'Upload Data'!B325 &amp; 'Upload Data'!D325 &amp; 'Upload Data'!E325 &amp; 'Upload Data'!F325) &lt;&gt; "", FALSE)</f>
        <v>0</v>
      </c>
      <c r="E338" s="28" t="str">
        <f t="shared" si="41"/>
        <v/>
      </c>
      <c r="F338" s="28" t="str">
        <f t="shared" si="42"/>
        <v/>
      </c>
      <c r="G338" s="30" t="b">
        <f t="shared" si="43"/>
        <v>1</v>
      </c>
      <c r="H338" s="30" t="b">
        <f>IFERROR(AND(OR(NOT(D338), 'Upload Data'!$A325 &lt;&gt; "", 'Upload Data'!$B325 &lt;&gt; ""), I338, J338, S338 &lt;= 1), FALSE)</f>
        <v>1</v>
      </c>
      <c r="I338" s="30" t="b">
        <f t="shared" si="46"/>
        <v>1</v>
      </c>
      <c r="J338" s="30" t="b">
        <f t="shared" si="47"/>
        <v>1</v>
      </c>
      <c r="K338" s="31" t="s">
        <v>81</v>
      </c>
      <c r="L338" s="31" t="s">
        <v>81</v>
      </c>
      <c r="M338" s="30" t="b">
        <f>IFERROR(OR(NOT(D338), 'Upload Data'!E325 &lt;&gt; ""), FALSE)</f>
        <v>1</v>
      </c>
      <c r="N338" s="30" t="b">
        <f>IFERROR(OR(AND(NOT(D338), 'Upload Data'!F325 = ""), IFERROR(MATCH('Upload Data'!F325, listTradingRelationship, 0), FALSE)), FALSE)</f>
        <v>1</v>
      </c>
      <c r="O338" s="30"/>
      <c r="P338" s="30"/>
      <c r="Q338" s="30"/>
      <c r="R338" s="30" t="str">
        <f>IFERROR(IF('Upload Data'!$A325 &lt;&gt; "", 'Upload Data'!$A325, 'Upload Data'!$B325) &amp; "-" &amp; 'Upload Data'!$C325, "-")</f>
        <v>-</v>
      </c>
      <c r="S338" s="30">
        <f t="shared" si="48"/>
        <v>0</v>
      </c>
      <c r="T338" s="30"/>
      <c r="U338" s="30" t="b">
        <f>IFERROR(OR('Upload Data'!$A325 = "", IFERROR(AND(LEN('Upload Data'!$A325 ) = 11, LEFT('Upload Data'!$A325, 4) = "FSC-", MID('Upload Data'!$A325, 5, 1) &gt;= "A", MID('Upload Data'!$A325, 5, 1) &lt;= "Z", V338 &gt; 0, INT(V338) = V338), FALSE)), FALSE)</f>
        <v>1</v>
      </c>
      <c r="V338" s="30">
        <f>IFERROR(VALUE(RIGHT('Upload Data'!$A325, 6)), -1)</f>
        <v>-1</v>
      </c>
      <c r="W338" s="30"/>
      <c r="X338" s="30" t="b">
        <f>IFERROR(OR('Upload Data'!$B325 = "", IFERROR(AND(LEN(AA338) &gt;= 2, MATCH(AB338, listCertificateTypes, 0), AC338 &gt; -1, INT(AC338) = AC338), FALSE)), FALSE)</f>
        <v>1</v>
      </c>
      <c r="Y338" s="30">
        <f>IFERROR(FIND("-", 'Upload Data'!$B325, 1), 1000)</f>
        <v>1000</v>
      </c>
      <c r="Z338" s="30">
        <f>IFERROR(FIND("-", 'Upload Data'!$B325, Y338 + 1), 1000)</f>
        <v>1000</v>
      </c>
      <c r="AA338" s="30" t="str">
        <f>IFERROR(LEFT('Upload Data'!$B325, Y338 - 1), "")</f>
        <v/>
      </c>
      <c r="AB338" s="30" t="str">
        <f>IFERROR(MID('Upload Data'!$B325, Y338 + 1, Z338 - Y338 - 1), "")</f>
        <v/>
      </c>
      <c r="AC338" s="30">
        <f>IFERROR(VALUE(RIGHT('Upload Data'!$B325, 6)), -1)</f>
        <v>-1</v>
      </c>
    </row>
    <row r="339" spans="1:29">
      <c r="A339" s="29">
        <f t="shared" si="44"/>
        <v>326</v>
      </c>
      <c r="B339" s="28" t="b">
        <f>NOT(IFERROR('Upload Data'!A326 = "ERROR", TRUE))</f>
        <v>1</v>
      </c>
      <c r="C339" s="28">
        <f t="shared" si="45"/>
        <v>326</v>
      </c>
      <c r="D339" s="30" t="b">
        <f>IF(B339, ('Upload Data'!A326 &amp; 'Upload Data'!B326 &amp; 'Upload Data'!D326 &amp; 'Upload Data'!E326 &amp; 'Upload Data'!F326) &lt;&gt; "", FALSE)</f>
        <v>0</v>
      </c>
      <c r="E339" s="28" t="str">
        <f t="shared" si="41"/>
        <v/>
      </c>
      <c r="F339" s="28" t="str">
        <f t="shared" si="42"/>
        <v/>
      </c>
      <c r="G339" s="30" t="b">
        <f t="shared" si="43"/>
        <v>1</v>
      </c>
      <c r="H339" s="30" t="b">
        <f>IFERROR(AND(OR(NOT(D339), 'Upload Data'!$A326 &lt;&gt; "", 'Upload Data'!$B326 &lt;&gt; ""), I339, J339, S339 &lt;= 1), FALSE)</f>
        <v>1</v>
      </c>
      <c r="I339" s="30" t="b">
        <f t="shared" si="46"/>
        <v>1</v>
      </c>
      <c r="J339" s="30" t="b">
        <f t="shared" si="47"/>
        <v>1</v>
      </c>
      <c r="K339" s="31" t="s">
        <v>81</v>
      </c>
      <c r="L339" s="31" t="s">
        <v>81</v>
      </c>
      <c r="M339" s="30" t="b">
        <f>IFERROR(OR(NOT(D339), 'Upload Data'!E326 &lt;&gt; ""), FALSE)</f>
        <v>1</v>
      </c>
      <c r="N339" s="30" t="b">
        <f>IFERROR(OR(AND(NOT(D339), 'Upload Data'!F326 = ""), IFERROR(MATCH('Upload Data'!F326, listTradingRelationship, 0), FALSE)), FALSE)</f>
        <v>1</v>
      </c>
      <c r="O339" s="30"/>
      <c r="P339" s="30"/>
      <c r="Q339" s="30"/>
      <c r="R339" s="30" t="str">
        <f>IFERROR(IF('Upload Data'!$A326 &lt;&gt; "", 'Upload Data'!$A326, 'Upload Data'!$B326) &amp; "-" &amp; 'Upload Data'!$C326, "-")</f>
        <v>-</v>
      </c>
      <c r="S339" s="30">
        <f t="shared" si="48"/>
        <v>0</v>
      </c>
      <c r="T339" s="30"/>
      <c r="U339" s="30" t="b">
        <f>IFERROR(OR('Upload Data'!$A326 = "", IFERROR(AND(LEN('Upload Data'!$A326 ) = 11, LEFT('Upload Data'!$A326, 4) = "FSC-", MID('Upload Data'!$A326, 5, 1) &gt;= "A", MID('Upload Data'!$A326, 5, 1) &lt;= "Z", V339 &gt; 0, INT(V339) = V339), FALSE)), FALSE)</f>
        <v>1</v>
      </c>
      <c r="V339" s="30">
        <f>IFERROR(VALUE(RIGHT('Upload Data'!$A326, 6)), -1)</f>
        <v>-1</v>
      </c>
      <c r="W339" s="30"/>
      <c r="X339" s="30" t="b">
        <f>IFERROR(OR('Upload Data'!$B326 = "", IFERROR(AND(LEN(AA339) &gt;= 2, MATCH(AB339, listCertificateTypes, 0), AC339 &gt; -1, INT(AC339) = AC339), FALSE)), FALSE)</f>
        <v>1</v>
      </c>
      <c r="Y339" s="30">
        <f>IFERROR(FIND("-", 'Upload Data'!$B326, 1), 1000)</f>
        <v>1000</v>
      </c>
      <c r="Z339" s="30">
        <f>IFERROR(FIND("-", 'Upload Data'!$B326, Y339 + 1), 1000)</f>
        <v>1000</v>
      </c>
      <c r="AA339" s="30" t="str">
        <f>IFERROR(LEFT('Upload Data'!$B326, Y339 - 1), "")</f>
        <v/>
      </c>
      <c r="AB339" s="30" t="str">
        <f>IFERROR(MID('Upload Data'!$B326, Y339 + 1, Z339 - Y339 - 1), "")</f>
        <v/>
      </c>
      <c r="AC339" s="30">
        <f>IFERROR(VALUE(RIGHT('Upload Data'!$B326, 6)), -1)</f>
        <v>-1</v>
      </c>
    </row>
    <row r="340" spans="1:29">
      <c r="A340" s="29">
        <f t="shared" si="44"/>
        <v>327</v>
      </c>
      <c r="B340" s="28" t="b">
        <f>NOT(IFERROR('Upload Data'!A327 = "ERROR", TRUE))</f>
        <v>1</v>
      </c>
      <c r="C340" s="28">
        <f t="shared" si="45"/>
        <v>327</v>
      </c>
      <c r="D340" s="30" t="b">
        <f>IF(B340, ('Upload Data'!A327 &amp; 'Upload Data'!B327 &amp; 'Upload Data'!D327 &amp; 'Upload Data'!E327 &amp; 'Upload Data'!F327) &lt;&gt; "", FALSE)</f>
        <v>0</v>
      </c>
      <c r="E340" s="28" t="str">
        <f t="shared" si="41"/>
        <v/>
      </c>
      <c r="F340" s="28" t="str">
        <f t="shared" si="42"/>
        <v/>
      </c>
      <c r="G340" s="30" t="b">
        <f t="shared" si="43"/>
        <v>1</v>
      </c>
      <c r="H340" s="30" t="b">
        <f>IFERROR(AND(OR(NOT(D340), 'Upload Data'!$A327 &lt;&gt; "", 'Upload Data'!$B327 &lt;&gt; ""), I340, J340, S340 &lt;= 1), FALSE)</f>
        <v>1</v>
      </c>
      <c r="I340" s="30" t="b">
        <f t="shared" si="46"/>
        <v>1</v>
      </c>
      <c r="J340" s="30" t="b">
        <f t="shared" si="47"/>
        <v>1</v>
      </c>
      <c r="K340" s="31" t="s">
        <v>81</v>
      </c>
      <c r="L340" s="31" t="s">
        <v>81</v>
      </c>
      <c r="M340" s="30" t="b">
        <f>IFERROR(OR(NOT(D340), 'Upload Data'!E327 &lt;&gt; ""), FALSE)</f>
        <v>1</v>
      </c>
      <c r="N340" s="30" t="b">
        <f>IFERROR(OR(AND(NOT(D340), 'Upload Data'!F327 = ""), IFERROR(MATCH('Upload Data'!F327, listTradingRelationship, 0), FALSE)), FALSE)</f>
        <v>1</v>
      </c>
      <c r="O340" s="30"/>
      <c r="P340" s="30"/>
      <c r="Q340" s="30"/>
      <c r="R340" s="30" t="str">
        <f>IFERROR(IF('Upload Data'!$A327 &lt;&gt; "", 'Upload Data'!$A327, 'Upload Data'!$B327) &amp; "-" &amp; 'Upload Data'!$C327, "-")</f>
        <v>-</v>
      </c>
      <c r="S340" s="30">
        <f t="shared" si="48"/>
        <v>0</v>
      </c>
      <c r="T340" s="30"/>
      <c r="U340" s="30" t="b">
        <f>IFERROR(OR('Upload Data'!$A327 = "", IFERROR(AND(LEN('Upload Data'!$A327 ) = 11, LEFT('Upload Data'!$A327, 4) = "FSC-", MID('Upload Data'!$A327, 5, 1) &gt;= "A", MID('Upload Data'!$A327, 5, 1) &lt;= "Z", V340 &gt; 0, INT(V340) = V340), FALSE)), FALSE)</f>
        <v>1</v>
      </c>
      <c r="V340" s="30">
        <f>IFERROR(VALUE(RIGHT('Upload Data'!$A327, 6)), -1)</f>
        <v>-1</v>
      </c>
      <c r="W340" s="30"/>
      <c r="X340" s="30" t="b">
        <f>IFERROR(OR('Upload Data'!$B327 = "", IFERROR(AND(LEN(AA340) &gt;= 2, MATCH(AB340, listCertificateTypes, 0), AC340 &gt; -1, INT(AC340) = AC340), FALSE)), FALSE)</f>
        <v>1</v>
      </c>
      <c r="Y340" s="30">
        <f>IFERROR(FIND("-", 'Upload Data'!$B327, 1), 1000)</f>
        <v>1000</v>
      </c>
      <c r="Z340" s="30">
        <f>IFERROR(FIND("-", 'Upload Data'!$B327, Y340 + 1), 1000)</f>
        <v>1000</v>
      </c>
      <c r="AA340" s="30" t="str">
        <f>IFERROR(LEFT('Upload Data'!$B327, Y340 - 1), "")</f>
        <v/>
      </c>
      <c r="AB340" s="30" t="str">
        <f>IFERROR(MID('Upload Data'!$B327, Y340 + 1, Z340 - Y340 - 1), "")</f>
        <v/>
      </c>
      <c r="AC340" s="30">
        <f>IFERROR(VALUE(RIGHT('Upload Data'!$B327, 6)), -1)</f>
        <v>-1</v>
      </c>
    </row>
    <row r="341" spans="1:29">
      <c r="A341" s="29">
        <f t="shared" si="44"/>
        <v>328</v>
      </c>
      <c r="B341" s="28" t="b">
        <f>NOT(IFERROR('Upload Data'!A328 = "ERROR", TRUE))</f>
        <v>1</v>
      </c>
      <c r="C341" s="28">
        <f t="shared" si="45"/>
        <v>328</v>
      </c>
      <c r="D341" s="30" t="b">
        <f>IF(B341, ('Upload Data'!A328 &amp; 'Upload Data'!B328 &amp; 'Upload Data'!D328 &amp; 'Upload Data'!E328 &amp; 'Upload Data'!F328) &lt;&gt; "", FALSE)</f>
        <v>0</v>
      </c>
      <c r="E341" s="28" t="str">
        <f t="shared" si="41"/>
        <v/>
      </c>
      <c r="F341" s="28" t="str">
        <f t="shared" si="42"/>
        <v/>
      </c>
      <c r="G341" s="30" t="b">
        <f t="shared" si="43"/>
        <v>1</v>
      </c>
      <c r="H341" s="30" t="b">
        <f>IFERROR(AND(OR(NOT(D341), 'Upload Data'!$A328 &lt;&gt; "", 'Upload Data'!$B328 &lt;&gt; ""), I341, J341, S341 &lt;= 1), FALSE)</f>
        <v>1</v>
      </c>
      <c r="I341" s="30" t="b">
        <f t="shared" si="46"/>
        <v>1</v>
      </c>
      <c r="J341" s="30" t="b">
        <f t="shared" si="47"/>
        <v>1</v>
      </c>
      <c r="K341" s="31" t="s">
        <v>81</v>
      </c>
      <c r="L341" s="31" t="s">
        <v>81</v>
      </c>
      <c r="M341" s="30" t="b">
        <f>IFERROR(OR(NOT(D341), 'Upload Data'!E328 &lt;&gt; ""), FALSE)</f>
        <v>1</v>
      </c>
      <c r="N341" s="30" t="b">
        <f>IFERROR(OR(AND(NOT(D341), 'Upload Data'!F328 = ""), IFERROR(MATCH('Upload Data'!F328, listTradingRelationship, 0), FALSE)), FALSE)</f>
        <v>1</v>
      </c>
      <c r="O341" s="30"/>
      <c r="P341" s="30"/>
      <c r="Q341" s="30"/>
      <c r="R341" s="30" t="str">
        <f>IFERROR(IF('Upload Data'!$A328 &lt;&gt; "", 'Upload Data'!$A328, 'Upload Data'!$B328) &amp; "-" &amp; 'Upload Data'!$C328, "-")</f>
        <v>-</v>
      </c>
      <c r="S341" s="30">
        <f t="shared" si="48"/>
        <v>0</v>
      </c>
      <c r="T341" s="30"/>
      <c r="U341" s="30" t="b">
        <f>IFERROR(OR('Upload Data'!$A328 = "", IFERROR(AND(LEN('Upload Data'!$A328 ) = 11, LEFT('Upload Data'!$A328, 4) = "FSC-", MID('Upload Data'!$A328, 5, 1) &gt;= "A", MID('Upload Data'!$A328, 5, 1) &lt;= "Z", V341 &gt; 0, INT(V341) = V341), FALSE)), FALSE)</f>
        <v>1</v>
      </c>
      <c r="V341" s="30">
        <f>IFERROR(VALUE(RIGHT('Upload Data'!$A328, 6)), -1)</f>
        <v>-1</v>
      </c>
      <c r="W341" s="30"/>
      <c r="X341" s="30" t="b">
        <f>IFERROR(OR('Upload Data'!$B328 = "", IFERROR(AND(LEN(AA341) &gt;= 2, MATCH(AB341, listCertificateTypes, 0), AC341 &gt; -1, INT(AC341) = AC341), FALSE)), FALSE)</f>
        <v>1</v>
      </c>
      <c r="Y341" s="30">
        <f>IFERROR(FIND("-", 'Upload Data'!$B328, 1), 1000)</f>
        <v>1000</v>
      </c>
      <c r="Z341" s="30">
        <f>IFERROR(FIND("-", 'Upload Data'!$B328, Y341 + 1), 1000)</f>
        <v>1000</v>
      </c>
      <c r="AA341" s="30" t="str">
        <f>IFERROR(LEFT('Upload Data'!$B328, Y341 - 1), "")</f>
        <v/>
      </c>
      <c r="AB341" s="30" t="str">
        <f>IFERROR(MID('Upload Data'!$B328, Y341 + 1, Z341 - Y341 - 1), "")</f>
        <v/>
      </c>
      <c r="AC341" s="30">
        <f>IFERROR(VALUE(RIGHT('Upload Data'!$B328, 6)), -1)</f>
        <v>-1</v>
      </c>
    </row>
    <row r="342" spans="1:29">
      <c r="A342" s="29">
        <f t="shared" si="44"/>
        <v>329</v>
      </c>
      <c r="B342" s="28" t="b">
        <f>NOT(IFERROR('Upload Data'!A329 = "ERROR", TRUE))</f>
        <v>1</v>
      </c>
      <c r="C342" s="28">
        <f t="shared" si="45"/>
        <v>329</v>
      </c>
      <c r="D342" s="30" t="b">
        <f>IF(B342, ('Upload Data'!A329 &amp; 'Upload Data'!B329 &amp; 'Upload Data'!D329 &amp; 'Upload Data'!E329 &amp; 'Upload Data'!F329) &lt;&gt; "", FALSE)</f>
        <v>0</v>
      </c>
      <c r="E342" s="28" t="str">
        <f t="shared" si="41"/>
        <v/>
      </c>
      <c r="F342" s="28" t="str">
        <f t="shared" si="42"/>
        <v/>
      </c>
      <c r="G342" s="30" t="b">
        <f t="shared" si="43"/>
        <v>1</v>
      </c>
      <c r="H342" s="30" t="b">
        <f>IFERROR(AND(OR(NOT(D342), 'Upload Data'!$A329 &lt;&gt; "", 'Upload Data'!$B329 &lt;&gt; ""), I342, J342, S342 &lt;= 1), FALSE)</f>
        <v>1</v>
      </c>
      <c r="I342" s="30" t="b">
        <f t="shared" si="46"/>
        <v>1</v>
      </c>
      <c r="J342" s="30" t="b">
        <f t="shared" si="47"/>
        <v>1</v>
      </c>
      <c r="K342" s="31" t="s">
        <v>81</v>
      </c>
      <c r="L342" s="31" t="s">
        <v>81</v>
      </c>
      <c r="M342" s="30" t="b">
        <f>IFERROR(OR(NOT(D342), 'Upload Data'!E329 &lt;&gt; ""), FALSE)</f>
        <v>1</v>
      </c>
      <c r="N342" s="30" t="b">
        <f>IFERROR(OR(AND(NOT(D342), 'Upload Data'!F329 = ""), IFERROR(MATCH('Upload Data'!F329, listTradingRelationship, 0), FALSE)), FALSE)</f>
        <v>1</v>
      </c>
      <c r="O342" s="30"/>
      <c r="P342" s="30"/>
      <c r="Q342" s="30"/>
      <c r="R342" s="30" t="str">
        <f>IFERROR(IF('Upload Data'!$A329 &lt;&gt; "", 'Upload Data'!$A329, 'Upload Data'!$B329) &amp; "-" &amp; 'Upload Data'!$C329, "-")</f>
        <v>-</v>
      </c>
      <c r="S342" s="30">
        <f t="shared" si="48"/>
        <v>0</v>
      </c>
      <c r="T342" s="30"/>
      <c r="U342" s="30" t="b">
        <f>IFERROR(OR('Upload Data'!$A329 = "", IFERROR(AND(LEN('Upload Data'!$A329 ) = 11, LEFT('Upload Data'!$A329, 4) = "FSC-", MID('Upload Data'!$A329, 5, 1) &gt;= "A", MID('Upload Data'!$A329, 5, 1) &lt;= "Z", V342 &gt; 0, INT(V342) = V342), FALSE)), FALSE)</f>
        <v>1</v>
      </c>
      <c r="V342" s="30">
        <f>IFERROR(VALUE(RIGHT('Upload Data'!$A329, 6)), -1)</f>
        <v>-1</v>
      </c>
      <c r="W342" s="30"/>
      <c r="X342" s="30" t="b">
        <f>IFERROR(OR('Upload Data'!$B329 = "", IFERROR(AND(LEN(AA342) &gt;= 2, MATCH(AB342, listCertificateTypes, 0), AC342 &gt; -1, INT(AC342) = AC342), FALSE)), FALSE)</f>
        <v>1</v>
      </c>
      <c r="Y342" s="30">
        <f>IFERROR(FIND("-", 'Upload Data'!$B329, 1), 1000)</f>
        <v>1000</v>
      </c>
      <c r="Z342" s="30">
        <f>IFERROR(FIND("-", 'Upload Data'!$B329, Y342 + 1), 1000)</f>
        <v>1000</v>
      </c>
      <c r="AA342" s="30" t="str">
        <f>IFERROR(LEFT('Upload Data'!$B329, Y342 - 1), "")</f>
        <v/>
      </c>
      <c r="AB342" s="30" t="str">
        <f>IFERROR(MID('Upload Data'!$B329, Y342 + 1, Z342 - Y342 - 1), "")</f>
        <v/>
      </c>
      <c r="AC342" s="30">
        <f>IFERROR(VALUE(RIGHT('Upload Data'!$B329, 6)), -1)</f>
        <v>-1</v>
      </c>
    </row>
    <row r="343" spans="1:29">
      <c r="A343" s="29">
        <f t="shared" si="44"/>
        <v>330</v>
      </c>
      <c r="B343" s="28" t="b">
        <f>NOT(IFERROR('Upload Data'!A330 = "ERROR", TRUE))</f>
        <v>1</v>
      </c>
      <c r="C343" s="28">
        <f t="shared" si="45"/>
        <v>330</v>
      </c>
      <c r="D343" s="30" t="b">
        <f>IF(B343, ('Upload Data'!A330 &amp; 'Upload Data'!B330 &amp; 'Upload Data'!D330 &amp; 'Upload Data'!E330 &amp; 'Upload Data'!F330) &lt;&gt; "", FALSE)</f>
        <v>0</v>
      </c>
      <c r="E343" s="28" t="str">
        <f t="shared" si="41"/>
        <v/>
      </c>
      <c r="F343" s="28" t="str">
        <f t="shared" si="42"/>
        <v/>
      </c>
      <c r="G343" s="30" t="b">
        <f t="shared" si="43"/>
        <v>1</v>
      </c>
      <c r="H343" s="30" t="b">
        <f>IFERROR(AND(OR(NOT(D343), 'Upload Data'!$A330 &lt;&gt; "", 'Upload Data'!$B330 &lt;&gt; ""), I343, J343, S343 &lt;= 1), FALSE)</f>
        <v>1</v>
      </c>
      <c r="I343" s="30" t="b">
        <f t="shared" si="46"/>
        <v>1</v>
      </c>
      <c r="J343" s="30" t="b">
        <f t="shared" si="47"/>
        <v>1</v>
      </c>
      <c r="K343" s="31" t="s">
        <v>81</v>
      </c>
      <c r="L343" s="31" t="s">
        <v>81</v>
      </c>
      <c r="M343" s="30" t="b">
        <f>IFERROR(OR(NOT(D343), 'Upload Data'!E330 &lt;&gt; ""), FALSE)</f>
        <v>1</v>
      </c>
      <c r="N343" s="30" t="b">
        <f>IFERROR(OR(AND(NOT(D343), 'Upload Data'!F330 = ""), IFERROR(MATCH('Upload Data'!F330, listTradingRelationship, 0), FALSE)), FALSE)</f>
        <v>1</v>
      </c>
      <c r="O343" s="30"/>
      <c r="P343" s="30"/>
      <c r="Q343" s="30"/>
      <c r="R343" s="30" t="str">
        <f>IFERROR(IF('Upload Data'!$A330 &lt;&gt; "", 'Upload Data'!$A330, 'Upload Data'!$B330) &amp; "-" &amp; 'Upload Data'!$C330, "-")</f>
        <v>-</v>
      </c>
      <c r="S343" s="30">
        <f t="shared" si="48"/>
        <v>0</v>
      </c>
      <c r="T343" s="30"/>
      <c r="U343" s="30" t="b">
        <f>IFERROR(OR('Upload Data'!$A330 = "", IFERROR(AND(LEN('Upload Data'!$A330 ) = 11, LEFT('Upload Data'!$A330, 4) = "FSC-", MID('Upload Data'!$A330, 5, 1) &gt;= "A", MID('Upload Data'!$A330, 5, 1) &lt;= "Z", V343 &gt; 0, INT(V343) = V343), FALSE)), FALSE)</f>
        <v>1</v>
      </c>
      <c r="V343" s="30">
        <f>IFERROR(VALUE(RIGHT('Upload Data'!$A330, 6)), -1)</f>
        <v>-1</v>
      </c>
      <c r="W343" s="30"/>
      <c r="X343" s="30" t="b">
        <f>IFERROR(OR('Upload Data'!$B330 = "", IFERROR(AND(LEN(AA343) &gt;= 2, MATCH(AB343, listCertificateTypes, 0), AC343 &gt; -1, INT(AC343) = AC343), FALSE)), FALSE)</f>
        <v>1</v>
      </c>
      <c r="Y343" s="30">
        <f>IFERROR(FIND("-", 'Upload Data'!$B330, 1), 1000)</f>
        <v>1000</v>
      </c>
      <c r="Z343" s="30">
        <f>IFERROR(FIND("-", 'Upload Data'!$B330, Y343 + 1), 1000)</f>
        <v>1000</v>
      </c>
      <c r="AA343" s="30" t="str">
        <f>IFERROR(LEFT('Upload Data'!$B330, Y343 - 1), "")</f>
        <v/>
      </c>
      <c r="AB343" s="30" t="str">
        <f>IFERROR(MID('Upload Data'!$B330, Y343 + 1, Z343 - Y343 - 1), "")</f>
        <v/>
      </c>
      <c r="AC343" s="30">
        <f>IFERROR(VALUE(RIGHT('Upload Data'!$B330, 6)), -1)</f>
        <v>-1</v>
      </c>
    </row>
    <row r="344" spans="1:29">
      <c r="A344" s="29">
        <f t="shared" si="44"/>
        <v>331</v>
      </c>
      <c r="B344" s="28" t="b">
        <f>NOT(IFERROR('Upload Data'!A331 = "ERROR", TRUE))</f>
        <v>1</v>
      </c>
      <c r="C344" s="28">
        <f t="shared" si="45"/>
        <v>331</v>
      </c>
      <c r="D344" s="30" t="b">
        <f>IF(B344, ('Upload Data'!A331 &amp; 'Upload Data'!B331 &amp; 'Upload Data'!D331 &amp; 'Upload Data'!E331 &amp; 'Upload Data'!F331) &lt;&gt; "", FALSE)</f>
        <v>0</v>
      </c>
      <c r="E344" s="28" t="str">
        <f t="shared" si="41"/>
        <v/>
      </c>
      <c r="F344" s="28" t="str">
        <f t="shared" si="42"/>
        <v/>
      </c>
      <c r="G344" s="30" t="b">
        <f t="shared" si="43"/>
        <v>1</v>
      </c>
      <c r="H344" s="30" t="b">
        <f>IFERROR(AND(OR(NOT(D344), 'Upload Data'!$A331 &lt;&gt; "", 'Upload Data'!$B331 &lt;&gt; ""), I344, J344, S344 &lt;= 1), FALSE)</f>
        <v>1</v>
      </c>
      <c r="I344" s="30" t="b">
        <f t="shared" si="46"/>
        <v>1</v>
      </c>
      <c r="J344" s="30" t="b">
        <f t="shared" si="47"/>
        <v>1</v>
      </c>
      <c r="K344" s="31" t="s">
        <v>81</v>
      </c>
      <c r="L344" s="31" t="s">
        <v>81</v>
      </c>
      <c r="M344" s="30" t="b">
        <f>IFERROR(OR(NOT(D344), 'Upload Data'!E331 &lt;&gt; ""), FALSE)</f>
        <v>1</v>
      </c>
      <c r="N344" s="30" t="b">
        <f>IFERROR(OR(AND(NOT(D344), 'Upload Data'!F331 = ""), IFERROR(MATCH('Upload Data'!F331, listTradingRelationship, 0), FALSE)), FALSE)</f>
        <v>1</v>
      </c>
      <c r="O344" s="30"/>
      <c r="P344" s="30"/>
      <c r="Q344" s="30"/>
      <c r="R344" s="30" t="str">
        <f>IFERROR(IF('Upload Data'!$A331 &lt;&gt; "", 'Upload Data'!$A331, 'Upload Data'!$B331) &amp; "-" &amp; 'Upload Data'!$C331, "-")</f>
        <v>-</v>
      </c>
      <c r="S344" s="30">
        <f t="shared" si="48"/>
        <v>0</v>
      </c>
      <c r="T344" s="30"/>
      <c r="U344" s="30" t="b">
        <f>IFERROR(OR('Upload Data'!$A331 = "", IFERROR(AND(LEN('Upload Data'!$A331 ) = 11, LEFT('Upload Data'!$A331, 4) = "FSC-", MID('Upload Data'!$A331, 5, 1) &gt;= "A", MID('Upload Data'!$A331, 5, 1) &lt;= "Z", V344 &gt; 0, INT(V344) = V344), FALSE)), FALSE)</f>
        <v>1</v>
      </c>
      <c r="V344" s="30">
        <f>IFERROR(VALUE(RIGHT('Upload Data'!$A331, 6)), -1)</f>
        <v>-1</v>
      </c>
      <c r="W344" s="30"/>
      <c r="X344" s="30" t="b">
        <f>IFERROR(OR('Upload Data'!$B331 = "", IFERROR(AND(LEN(AA344) &gt;= 2, MATCH(AB344, listCertificateTypes, 0), AC344 &gt; -1, INT(AC344) = AC344), FALSE)), FALSE)</f>
        <v>1</v>
      </c>
      <c r="Y344" s="30">
        <f>IFERROR(FIND("-", 'Upload Data'!$B331, 1), 1000)</f>
        <v>1000</v>
      </c>
      <c r="Z344" s="30">
        <f>IFERROR(FIND("-", 'Upload Data'!$B331, Y344 + 1), 1000)</f>
        <v>1000</v>
      </c>
      <c r="AA344" s="30" t="str">
        <f>IFERROR(LEFT('Upload Data'!$B331, Y344 - 1), "")</f>
        <v/>
      </c>
      <c r="AB344" s="30" t="str">
        <f>IFERROR(MID('Upload Data'!$B331, Y344 + 1, Z344 - Y344 - 1), "")</f>
        <v/>
      </c>
      <c r="AC344" s="30">
        <f>IFERROR(VALUE(RIGHT('Upload Data'!$B331, 6)), -1)</f>
        <v>-1</v>
      </c>
    </row>
    <row r="345" spans="1:29">
      <c r="A345" s="29">
        <f t="shared" si="44"/>
        <v>332</v>
      </c>
      <c r="B345" s="28" t="b">
        <f>NOT(IFERROR('Upload Data'!A332 = "ERROR", TRUE))</f>
        <v>1</v>
      </c>
      <c r="C345" s="28">
        <f t="shared" si="45"/>
        <v>332</v>
      </c>
      <c r="D345" s="30" t="b">
        <f>IF(B345, ('Upload Data'!A332 &amp; 'Upload Data'!B332 &amp; 'Upload Data'!D332 &amp; 'Upload Data'!E332 &amp; 'Upload Data'!F332) &lt;&gt; "", FALSE)</f>
        <v>0</v>
      </c>
      <c r="E345" s="28" t="str">
        <f t="shared" si="41"/>
        <v/>
      </c>
      <c r="F345" s="28" t="str">
        <f t="shared" si="42"/>
        <v/>
      </c>
      <c r="G345" s="30" t="b">
        <f t="shared" si="43"/>
        <v>1</v>
      </c>
      <c r="H345" s="30" t="b">
        <f>IFERROR(AND(OR(NOT(D345), 'Upload Data'!$A332 &lt;&gt; "", 'Upload Data'!$B332 &lt;&gt; ""), I345, J345, S345 &lt;= 1), FALSE)</f>
        <v>1</v>
      </c>
      <c r="I345" s="30" t="b">
        <f t="shared" si="46"/>
        <v>1</v>
      </c>
      <c r="J345" s="30" t="b">
        <f t="shared" si="47"/>
        <v>1</v>
      </c>
      <c r="K345" s="31" t="s">
        <v>81</v>
      </c>
      <c r="L345" s="31" t="s">
        <v>81</v>
      </c>
      <c r="M345" s="30" t="b">
        <f>IFERROR(OR(NOT(D345), 'Upload Data'!E332 &lt;&gt; ""), FALSE)</f>
        <v>1</v>
      </c>
      <c r="N345" s="30" t="b">
        <f>IFERROR(OR(AND(NOT(D345), 'Upload Data'!F332 = ""), IFERROR(MATCH('Upload Data'!F332, listTradingRelationship, 0), FALSE)), FALSE)</f>
        <v>1</v>
      </c>
      <c r="O345" s="30"/>
      <c r="P345" s="30"/>
      <c r="Q345" s="30"/>
      <c r="R345" s="30" t="str">
        <f>IFERROR(IF('Upload Data'!$A332 &lt;&gt; "", 'Upload Data'!$A332, 'Upload Data'!$B332) &amp; "-" &amp; 'Upload Data'!$C332, "-")</f>
        <v>-</v>
      </c>
      <c r="S345" s="30">
        <f t="shared" si="48"/>
        <v>0</v>
      </c>
      <c r="T345" s="30"/>
      <c r="U345" s="30" t="b">
        <f>IFERROR(OR('Upload Data'!$A332 = "", IFERROR(AND(LEN('Upload Data'!$A332 ) = 11, LEFT('Upload Data'!$A332, 4) = "FSC-", MID('Upload Data'!$A332, 5, 1) &gt;= "A", MID('Upload Data'!$A332, 5, 1) &lt;= "Z", V345 &gt; 0, INT(V345) = V345), FALSE)), FALSE)</f>
        <v>1</v>
      </c>
      <c r="V345" s="30">
        <f>IFERROR(VALUE(RIGHT('Upload Data'!$A332, 6)), -1)</f>
        <v>-1</v>
      </c>
      <c r="W345" s="30"/>
      <c r="X345" s="30" t="b">
        <f>IFERROR(OR('Upload Data'!$B332 = "", IFERROR(AND(LEN(AA345) &gt;= 2, MATCH(AB345, listCertificateTypes, 0), AC345 &gt; -1, INT(AC345) = AC345), FALSE)), FALSE)</f>
        <v>1</v>
      </c>
      <c r="Y345" s="30">
        <f>IFERROR(FIND("-", 'Upload Data'!$B332, 1), 1000)</f>
        <v>1000</v>
      </c>
      <c r="Z345" s="30">
        <f>IFERROR(FIND("-", 'Upload Data'!$B332, Y345 + 1), 1000)</f>
        <v>1000</v>
      </c>
      <c r="AA345" s="30" t="str">
        <f>IFERROR(LEFT('Upload Data'!$B332, Y345 - 1), "")</f>
        <v/>
      </c>
      <c r="AB345" s="30" t="str">
        <f>IFERROR(MID('Upload Data'!$B332, Y345 + 1, Z345 - Y345 - 1), "")</f>
        <v/>
      </c>
      <c r="AC345" s="30">
        <f>IFERROR(VALUE(RIGHT('Upload Data'!$B332, 6)), -1)</f>
        <v>-1</v>
      </c>
    </row>
    <row r="346" spans="1:29">
      <c r="A346" s="29">
        <f t="shared" si="44"/>
        <v>333</v>
      </c>
      <c r="B346" s="28" t="b">
        <f>NOT(IFERROR('Upload Data'!A333 = "ERROR", TRUE))</f>
        <v>1</v>
      </c>
      <c r="C346" s="28">
        <f t="shared" si="45"/>
        <v>333</v>
      </c>
      <c r="D346" s="30" t="b">
        <f>IF(B346, ('Upload Data'!A333 &amp; 'Upload Data'!B333 &amp; 'Upload Data'!D333 &amp; 'Upload Data'!E333 &amp; 'Upload Data'!F333) &lt;&gt; "", FALSE)</f>
        <v>0</v>
      </c>
      <c r="E346" s="28" t="str">
        <f t="shared" si="41"/>
        <v/>
      </c>
      <c r="F346" s="28" t="str">
        <f t="shared" si="42"/>
        <v/>
      </c>
      <c r="G346" s="30" t="b">
        <f t="shared" si="43"/>
        <v>1</v>
      </c>
      <c r="H346" s="30" t="b">
        <f>IFERROR(AND(OR(NOT(D346), 'Upload Data'!$A333 &lt;&gt; "", 'Upload Data'!$B333 &lt;&gt; ""), I346, J346, S346 &lt;= 1), FALSE)</f>
        <v>1</v>
      </c>
      <c r="I346" s="30" t="b">
        <f t="shared" si="46"/>
        <v>1</v>
      </c>
      <c r="J346" s="30" t="b">
        <f t="shared" si="47"/>
        <v>1</v>
      </c>
      <c r="K346" s="31" t="s">
        <v>81</v>
      </c>
      <c r="L346" s="31" t="s">
        <v>81</v>
      </c>
      <c r="M346" s="30" t="b">
        <f>IFERROR(OR(NOT(D346), 'Upload Data'!E333 &lt;&gt; ""), FALSE)</f>
        <v>1</v>
      </c>
      <c r="N346" s="30" t="b">
        <f>IFERROR(OR(AND(NOT(D346), 'Upload Data'!F333 = ""), IFERROR(MATCH('Upload Data'!F333, listTradingRelationship, 0), FALSE)), FALSE)</f>
        <v>1</v>
      </c>
      <c r="O346" s="30"/>
      <c r="P346" s="30"/>
      <c r="Q346" s="30"/>
      <c r="R346" s="30" t="str">
        <f>IFERROR(IF('Upload Data'!$A333 &lt;&gt; "", 'Upload Data'!$A333, 'Upload Data'!$B333) &amp; "-" &amp; 'Upload Data'!$C333, "-")</f>
        <v>-</v>
      </c>
      <c r="S346" s="30">
        <f t="shared" si="48"/>
        <v>0</v>
      </c>
      <c r="T346" s="30"/>
      <c r="U346" s="30" t="b">
        <f>IFERROR(OR('Upload Data'!$A333 = "", IFERROR(AND(LEN('Upload Data'!$A333 ) = 11, LEFT('Upload Data'!$A333, 4) = "FSC-", MID('Upload Data'!$A333, 5, 1) &gt;= "A", MID('Upload Data'!$A333, 5, 1) &lt;= "Z", V346 &gt; 0, INT(V346) = V346), FALSE)), FALSE)</f>
        <v>1</v>
      </c>
      <c r="V346" s="30">
        <f>IFERROR(VALUE(RIGHT('Upload Data'!$A333, 6)), -1)</f>
        <v>-1</v>
      </c>
      <c r="W346" s="30"/>
      <c r="X346" s="30" t="b">
        <f>IFERROR(OR('Upload Data'!$B333 = "", IFERROR(AND(LEN(AA346) &gt;= 2, MATCH(AB346, listCertificateTypes, 0), AC346 &gt; -1, INT(AC346) = AC346), FALSE)), FALSE)</f>
        <v>1</v>
      </c>
      <c r="Y346" s="30">
        <f>IFERROR(FIND("-", 'Upload Data'!$B333, 1), 1000)</f>
        <v>1000</v>
      </c>
      <c r="Z346" s="30">
        <f>IFERROR(FIND("-", 'Upload Data'!$B333, Y346 + 1), 1000)</f>
        <v>1000</v>
      </c>
      <c r="AA346" s="30" t="str">
        <f>IFERROR(LEFT('Upload Data'!$B333, Y346 - 1), "")</f>
        <v/>
      </c>
      <c r="AB346" s="30" t="str">
        <f>IFERROR(MID('Upload Data'!$B333, Y346 + 1, Z346 - Y346 - 1), "")</f>
        <v/>
      </c>
      <c r="AC346" s="30">
        <f>IFERROR(VALUE(RIGHT('Upload Data'!$B333, 6)), -1)</f>
        <v>-1</v>
      </c>
    </row>
    <row r="347" spans="1:29">
      <c r="A347" s="29">
        <f t="shared" si="44"/>
        <v>334</v>
      </c>
      <c r="B347" s="28" t="b">
        <f>NOT(IFERROR('Upload Data'!A334 = "ERROR", TRUE))</f>
        <v>1</v>
      </c>
      <c r="C347" s="28">
        <f t="shared" si="45"/>
        <v>334</v>
      </c>
      <c r="D347" s="30" t="b">
        <f>IF(B347, ('Upload Data'!A334 &amp; 'Upload Data'!B334 &amp; 'Upload Data'!D334 &amp; 'Upload Data'!E334 &amp; 'Upload Data'!F334) &lt;&gt; "", FALSE)</f>
        <v>0</v>
      </c>
      <c r="E347" s="28" t="str">
        <f t="shared" si="41"/>
        <v/>
      </c>
      <c r="F347" s="28" t="str">
        <f t="shared" si="42"/>
        <v/>
      </c>
      <c r="G347" s="30" t="b">
        <f t="shared" si="43"/>
        <v>1</v>
      </c>
      <c r="H347" s="30" t="b">
        <f>IFERROR(AND(OR(NOT(D347), 'Upload Data'!$A334 &lt;&gt; "", 'Upload Data'!$B334 &lt;&gt; ""), I347, J347, S347 &lt;= 1), FALSE)</f>
        <v>1</v>
      </c>
      <c r="I347" s="30" t="b">
        <f t="shared" si="46"/>
        <v>1</v>
      </c>
      <c r="J347" s="30" t="b">
        <f t="shared" si="47"/>
        <v>1</v>
      </c>
      <c r="K347" s="31" t="s">
        <v>81</v>
      </c>
      <c r="L347" s="31" t="s">
        <v>81</v>
      </c>
      <c r="M347" s="30" t="b">
        <f>IFERROR(OR(NOT(D347), 'Upload Data'!E334 &lt;&gt; ""), FALSE)</f>
        <v>1</v>
      </c>
      <c r="N347" s="30" t="b">
        <f>IFERROR(OR(AND(NOT(D347), 'Upload Data'!F334 = ""), IFERROR(MATCH('Upload Data'!F334, listTradingRelationship, 0), FALSE)), FALSE)</f>
        <v>1</v>
      </c>
      <c r="O347" s="30"/>
      <c r="P347" s="30"/>
      <c r="Q347" s="30"/>
      <c r="R347" s="30" t="str">
        <f>IFERROR(IF('Upload Data'!$A334 &lt;&gt; "", 'Upload Data'!$A334, 'Upload Data'!$B334) &amp; "-" &amp; 'Upload Data'!$C334, "-")</f>
        <v>-</v>
      </c>
      <c r="S347" s="30">
        <f t="shared" si="48"/>
        <v>0</v>
      </c>
      <c r="T347" s="30"/>
      <c r="U347" s="30" t="b">
        <f>IFERROR(OR('Upload Data'!$A334 = "", IFERROR(AND(LEN('Upload Data'!$A334 ) = 11, LEFT('Upload Data'!$A334, 4) = "FSC-", MID('Upload Data'!$A334, 5, 1) &gt;= "A", MID('Upload Data'!$A334, 5, 1) &lt;= "Z", V347 &gt; 0, INT(V347) = V347), FALSE)), FALSE)</f>
        <v>1</v>
      </c>
      <c r="V347" s="30">
        <f>IFERROR(VALUE(RIGHT('Upload Data'!$A334, 6)), -1)</f>
        <v>-1</v>
      </c>
      <c r="W347" s="30"/>
      <c r="X347" s="30" t="b">
        <f>IFERROR(OR('Upload Data'!$B334 = "", IFERROR(AND(LEN(AA347) &gt;= 2, MATCH(AB347, listCertificateTypes, 0), AC347 &gt; -1, INT(AC347) = AC347), FALSE)), FALSE)</f>
        <v>1</v>
      </c>
      <c r="Y347" s="30">
        <f>IFERROR(FIND("-", 'Upload Data'!$B334, 1), 1000)</f>
        <v>1000</v>
      </c>
      <c r="Z347" s="30">
        <f>IFERROR(FIND("-", 'Upload Data'!$B334, Y347 + 1), 1000)</f>
        <v>1000</v>
      </c>
      <c r="AA347" s="30" t="str">
        <f>IFERROR(LEFT('Upload Data'!$B334, Y347 - 1), "")</f>
        <v/>
      </c>
      <c r="AB347" s="30" t="str">
        <f>IFERROR(MID('Upload Data'!$B334, Y347 + 1, Z347 - Y347 - 1), "")</f>
        <v/>
      </c>
      <c r="AC347" s="30">
        <f>IFERROR(VALUE(RIGHT('Upload Data'!$B334, 6)), -1)</f>
        <v>-1</v>
      </c>
    </row>
    <row r="348" spans="1:29">
      <c r="A348" s="29">
        <f t="shared" si="44"/>
        <v>335</v>
      </c>
      <c r="B348" s="28" t="b">
        <f>NOT(IFERROR('Upload Data'!A335 = "ERROR", TRUE))</f>
        <v>1</v>
      </c>
      <c r="C348" s="28">
        <f t="shared" si="45"/>
        <v>335</v>
      </c>
      <c r="D348" s="30" t="b">
        <f>IF(B348, ('Upload Data'!A335 &amp; 'Upload Data'!B335 &amp; 'Upload Data'!D335 &amp; 'Upload Data'!E335 &amp; 'Upload Data'!F335) &lt;&gt; "", FALSE)</f>
        <v>0</v>
      </c>
      <c r="E348" s="28" t="str">
        <f t="shared" si="41"/>
        <v/>
      </c>
      <c r="F348" s="28" t="str">
        <f t="shared" si="42"/>
        <v/>
      </c>
      <c r="G348" s="30" t="b">
        <f t="shared" si="43"/>
        <v>1</v>
      </c>
      <c r="H348" s="30" t="b">
        <f>IFERROR(AND(OR(NOT(D348), 'Upload Data'!$A335 &lt;&gt; "", 'Upload Data'!$B335 &lt;&gt; ""), I348, J348, S348 &lt;= 1), FALSE)</f>
        <v>1</v>
      </c>
      <c r="I348" s="30" t="b">
        <f t="shared" si="46"/>
        <v>1</v>
      </c>
      <c r="J348" s="30" t="b">
        <f t="shared" si="47"/>
        <v>1</v>
      </c>
      <c r="K348" s="31" t="s">
        <v>81</v>
      </c>
      <c r="L348" s="31" t="s">
        <v>81</v>
      </c>
      <c r="M348" s="30" t="b">
        <f>IFERROR(OR(NOT(D348), 'Upload Data'!E335 &lt;&gt; ""), FALSE)</f>
        <v>1</v>
      </c>
      <c r="N348" s="30" t="b">
        <f>IFERROR(OR(AND(NOT(D348), 'Upload Data'!F335 = ""), IFERROR(MATCH('Upload Data'!F335, listTradingRelationship, 0), FALSE)), FALSE)</f>
        <v>1</v>
      </c>
      <c r="O348" s="30"/>
      <c r="P348" s="30"/>
      <c r="Q348" s="30"/>
      <c r="R348" s="30" t="str">
        <f>IFERROR(IF('Upload Data'!$A335 &lt;&gt; "", 'Upload Data'!$A335, 'Upload Data'!$B335) &amp; "-" &amp; 'Upload Data'!$C335, "-")</f>
        <v>-</v>
      </c>
      <c r="S348" s="30">
        <f t="shared" si="48"/>
        <v>0</v>
      </c>
      <c r="T348" s="30"/>
      <c r="U348" s="30" t="b">
        <f>IFERROR(OR('Upload Data'!$A335 = "", IFERROR(AND(LEN('Upload Data'!$A335 ) = 11, LEFT('Upload Data'!$A335, 4) = "FSC-", MID('Upload Data'!$A335, 5, 1) &gt;= "A", MID('Upload Data'!$A335, 5, 1) &lt;= "Z", V348 &gt; 0, INT(V348) = V348), FALSE)), FALSE)</f>
        <v>1</v>
      </c>
      <c r="V348" s="30">
        <f>IFERROR(VALUE(RIGHT('Upload Data'!$A335, 6)), -1)</f>
        <v>-1</v>
      </c>
      <c r="W348" s="30"/>
      <c r="X348" s="30" t="b">
        <f>IFERROR(OR('Upload Data'!$B335 = "", IFERROR(AND(LEN(AA348) &gt;= 2, MATCH(AB348, listCertificateTypes, 0), AC348 &gt; -1, INT(AC348) = AC348), FALSE)), FALSE)</f>
        <v>1</v>
      </c>
      <c r="Y348" s="30">
        <f>IFERROR(FIND("-", 'Upload Data'!$B335, 1), 1000)</f>
        <v>1000</v>
      </c>
      <c r="Z348" s="30">
        <f>IFERROR(FIND("-", 'Upload Data'!$B335, Y348 + 1), 1000)</f>
        <v>1000</v>
      </c>
      <c r="AA348" s="30" t="str">
        <f>IFERROR(LEFT('Upload Data'!$B335, Y348 - 1), "")</f>
        <v/>
      </c>
      <c r="AB348" s="30" t="str">
        <f>IFERROR(MID('Upload Data'!$B335, Y348 + 1, Z348 - Y348 - 1), "")</f>
        <v/>
      </c>
      <c r="AC348" s="30">
        <f>IFERROR(VALUE(RIGHT('Upload Data'!$B335, 6)), -1)</f>
        <v>-1</v>
      </c>
    </row>
    <row r="349" spans="1:29">
      <c r="A349" s="29">
        <f t="shared" si="44"/>
        <v>336</v>
      </c>
      <c r="B349" s="28" t="b">
        <f>NOT(IFERROR('Upload Data'!A336 = "ERROR", TRUE))</f>
        <v>1</v>
      </c>
      <c r="C349" s="28">
        <f t="shared" si="45"/>
        <v>336</v>
      </c>
      <c r="D349" s="30" t="b">
        <f>IF(B349, ('Upload Data'!A336 &amp; 'Upload Data'!B336 &amp; 'Upload Data'!D336 &amp; 'Upload Data'!E336 &amp; 'Upload Data'!F336) &lt;&gt; "", FALSE)</f>
        <v>0</v>
      </c>
      <c r="E349" s="28" t="str">
        <f t="shared" si="41"/>
        <v/>
      </c>
      <c r="F349" s="28" t="str">
        <f t="shared" si="42"/>
        <v/>
      </c>
      <c r="G349" s="30" t="b">
        <f t="shared" si="43"/>
        <v>1</v>
      </c>
      <c r="H349" s="30" t="b">
        <f>IFERROR(AND(OR(NOT(D349), 'Upload Data'!$A336 &lt;&gt; "", 'Upload Data'!$B336 &lt;&gt; ""), I349, J349, S349 &lt;= 1), FALSE)</f>
        <v>1</v>
      </c>
      <c r="I349" s="30" t="b">
        <f t="shared" si="46"/>
        <v>1</v>
      </c>
      <c r="J349" s="30" t="b">
        <f t="shared" si="47"/>
        <v>1</v>
      </c>
      <c r="K349" s="31" t="s">
        <v>81</v>
      </c>
      <c r="L349" s="31" t="s">
        <v>81</v>
      </c>
      <c r="M349" s="30" t="b">
        <f>IFERROR(OR(NOT(D349), 'Upload Data'!E336 &lt;&gt; ""), FALSE)</f>
        <v>1</v>
      </c>
      <c r="N349" s="30" t="b">
        <f>IFERROR(OR(AND(NOT(D349), 'Upload Data'!F336 = ""), IFERROR(MATCH('Upload Data'!F336, listTradingRelationship, 0), FALSE)), FALSE)</f>
        <v>1</v>
      </c>
      <c r="O349" s="30"/>
      <c r="P349" s="30"/>
      <c r="Q349" s="30"/>
      <c r="R349" s="30" t="str">
        <f>IFERROR(IF('Upload Data'!$A336 &lt;&gt; "", 'Upload Data'!$A336, 'Upload Data'!$B336) &amp; "-" &amp; 'Upload Data'!$C336, "-")</f>
        <v>-</v>
      </c>
      <c r="S349" s="30">
        <f t="shared" si="48"/>
        <v>0</v>
      </c>
      <c r="T349" s="30"/>
      <c r="U349" s="30" t="b">
        <f>IFERROR(OR('Upload Data'!$A336 = "", IFERROR(AND(LEN('Upload Data'!$A336 ) = 11, LEFT('Upload Data'!$A336, 4) = "FSC-", MID('Upload Data'!$A336, 5, 1) &gt;= "A", MID('Upload Data'!$A336, 5, 1) &lt;= "Z", V349 &gt; 0, INT(V349) = V349), FALSE)), FALSE)</f>
        <v>1</v>
      </c>
      <c r="V349" s="30">
        <f>IFERROR(VALUE(RIGHT('Upload Data'!$A336, 6)), -1)</f>
        <v>-1</v>
      </c>
      <c r="W349" s="30"/>
      <c r="X349" s="30" t="b">
        <f>IFERROR(OR('Upload Data'!$B336 = "", IFERROR(AND(LEN(AA349) &gt;= 2, MATCH(AB349, listCertificateTypes, 0), AC349 &gt; -1, INT(AC349) = AC349), FALSE)), FALSE)</f>
        <v>1</v>
      </c>
      <c r="Y349" s="30">
        <f>IFERROR(FIND("-", 'Upload Data'!$B336, 1), 1000)</f>
        <v>1000</v>
      </c>
      <c r="Z349" s="30">
        <f>IFERROR(FIND("-", 'Upload Data'!$B336, Y349 + 1), 1000)</f>
        <v>1000</v>
      </c>
      <c r="AA349" s="30" t="str">
        <f>IFERROR(LEFT('Upload Data'!$B336, Y349 - 1), "")</f>
        <v/>
      </c>
      <c r="AB349" s="30" t="str">
        <f>IFERROR(MID('Upload Data'!$B336, Y349 + 1, Z349 - Y349 - 1), "")</f>
        <v/>
      </c>
      <c r="AC349" s="30">
        <f>IFERROR(VALUE(RIGHT('Upload Data'!$B336, 6)), -1)</f>
        <v>-1</v>
      </c>
    </row>
    <row r="350" spans="1:29">
      <c r="A350" s="29">
        <f t="shared" si="44"/>
        <v>337</v>
      </c>
      <c r="B350" s="28" t="b">
        <f>NOT(IFERROR('Upload Data'!A337 = "ERROR", TRUE))</f>
        <v>1</v>
      </c>
      <c r="C350" s="28">
        <f t="shared" si="45"/>
        <v>337</v>
      </c>
      <c r="D350" s="30" t="b">
        <f>IF(B350, ('Upload Data'!A337 &amp; 'Upload Data'!B337 &amp; 'Upload Data'!D337 &amp; 'Upload Data'!E337 &amp; 'Upload Data'!F337) &lt;&gt; "", FALSE)</f>
        <v>0</v>
      </c>
      <c r="E350" s="28" t="str">
        <f t="shared" si="41"/>
        <v/>
      </c>
      <c r="F350" s="28" t="str">
        <f t="shared" si="42"/>
        <v/>
      </c>
      <c r="G350" s="30" t="b">
        <f t="shared" si="43"/>
        <v>1</v>
      </c>
      <c r="H350" s="30" t="b">
        <f>IFERROR(AND(OR(NOT(D350), 'Upload Data'!$A337 &lt;&gt; "", 'Upload Data'!$B337 &lt;&gt; ""), I350, J350, S350 &lt;= 1), FALSE)</f>
        <v>1</v>
      </c>
      <c r="I350" s="30" t="b">
        <f t="shared" si="46"/>
        <v>1</v>
      </c>
      <c r="J350" s="30" t="b">
        <f t="shared" si="47"/>
        <v>1</v>
      </c>
      <c r="K350" s="31" t="s">
        <v>81</v>
      </c>
      <c r="L350" s="31" t="s">
        <v>81</v>
      </c>
      <c r="M350" s="30" t="b">
        <f>IFERROR(OR(NOT(D350), 'Upload Data'!E337 &lt;&gt; ""), FALSE)</f>
        <v>1</v>
      </c>
      <c r="N350" s="30" t="b">
        <f>IFERROR(OR(AND(NOT(D350), 'Upload Data'!F337 = ""), IFERROR(MATCH('Upload Data'!F337, listTradingRelationship, 0), FALSE)), FALSE)</f>
        <v>1</v>
      </c>
      <c r="O350" s="30"/>
      <c r="P350" s="30"/>
      <c r="Q350" s="30"/>
      <c r="R350" s="30" t="str">
        <f>IFERROR(IF('Upload Data'!$A337 &lt;&gt; "", 'Upload Data'!$A337, 'Upload Data'!$B337) &amp; "-" &amp; 'Upload Data'!$C337, "-")</f>
        <v>-</v>
      </c>
      <c r="S350" s="30">
        <f t="shared" si="48"/>
        <v>0</v>
      </c>
      <c r="T350" s="30"/>
      <c r="U350" s="30" t="b">
        <f>IFERROR(OR('Upload Data'!$A337 = "", IFERROR(AND(LEN('Upload Data'!$A337 ) = 11, LEFT('Upload Data'!$A337, 4) = "FSC-", MID('Upload Data'!$A337, 5, 1) &gt;= "A", MID('Upload Data'!$A337, 5, 1) &lt;= "Z", V350 &gt; 0, INT(V350) = V350), FALSE)), FALSE)</f>
        <v>1</v>
      </c>
      <c r="V350" s="30">
        <f>IFERROR(VALUE(RIGHT('Upload Data'!$A337, 6)), -1)</f>
        <v>-1</v>
      </c>
      <c r="W350" s="30"/>
      <c r="X350" s="30" t="b">
        <f>IFERROR(OR('Upload Data'!$B337 = "", IFERROR(AND(LEN(AA350) &gt;= 2, MATCH(AB350, listCertificateTypes, 0), AC350 &gt; -1, INT(AC350) = AC350), FALSE)), FALSE)</f>
        <v>1</v>
      </c>
      <c r="Y350" s="30">
        <f>IFERROR(FIND("-", 'Upload Data'!$B337, 1), 1000)</f>
        <v>1000</v>
      </c>
      <c r="Z350" s="30">
        <f>IFERROR(FIND("-", 'Upload Data'!$B337, Y350 + 1), 1000)</f>
        <v>1000</v>
      </c>
      <c r="AA350" s="30" t="str">
        <f>IFERROR(LEFT('Upload Data'!$B337, Y350 - 1), "")</f>
        <v/>
      </c>
      <c r="AB350" s="30" t="str">
        <f>IFERROR(MID('Upload Data'!$B337, Y350 + 1, Z350 - Y350 - 1), "")</f>
        <v/>
      </c>
      <c r="AC350" s="30">
        <f>IFERROR(VALUE(RIGHT('Upload Data'!$B337, 6)), -1)</f>
        <v>-1</v>
      </c>
    </row>
    <row r="351" spans="1:29">
      <c r="A351" s="29">
        <f t="shared" si="44"/>
        <v>338</v>
      </c>
      <c r="B351" s="28" t="b">
        <f>NOT(IFERROR('Upload Data'!A338 = "ERROR", TRUE))</f>
        <v>1</v>
      </c>
      <c r="C351" s="28">
        <f t="shared" si="45"/>
        <v>338</v>
      </c>
      <c r="D351" s="30" t="b">
        <f>IF(B351, ('Upload Data'!A338 &amp; 'Upload Data'!B338 &amp; 'Upload Data'!D338 &amp; 'Upload Data'!E338 &amp; 'Upload Data'!F338) &lt;&gt; "", FALSE)</f>
        <v>0</v>
      </c>
      <c r="E351" s="28" t="str">
        <f t="shared" si="41"/>
        <v/>
      </c>
      <c r="F351" s="28" t="str">
        <f t="shared" si="42"/>
        <v/>
      </c>
      <c r="G351" s="30" t="b">
        <f t="shared" si="43"/>
        <v>1</v>
      </c>
      <c r="H351" s="30" t="b">
        <f>IFERROR(AND(OR(NOT(D351), 'Upload Data'!$A338 &lt;&gt; "", 'Upload Data'!$B338 &lt;&gt; ""), I351, J351, S351 &lt;= 1), FALSE)</f>
        <v>1</v>
      </c>
      <c r="I351" s="30" t="b">
        <f t="shared" si="46"/>
        <v>1</v>
      </c>
      <c r="J351" s="30" t="b">
        <f t="shared" si="47"/>
        <v>1</v>
      </c>
      <c r="K351" s="31" t="s">
        <v>81</v>
      </c>
      <c r="L351" s="31" t="s">
        <v>81</v>
      </c>
      <c r="M351" s="30" t="b">
        <f>IFERROR(OR(NOT(D351), 'Upload Data'!E338 &lt;&gt; ""), FALSE)</f>
        <v>1</v>
      </c>
      <c r="N351" s="30" t="b">
        <f>IFERROR(OR(AND(NOT(D351), 'Upload Data'!F338 = ""), IFERROR(MATCH('Upload Data'!F338, listTradingRelationship, 0), FALSE)), FALSE)</f>
        <v>1</v>
      </c>
      <c r="O351" s="30"/>
      <c r="P351" s="30"/>
      <c r="Q351" s="30"/>
      <c r="R351" s="30" t="str">
        <f>IFERROR(IF('Upload Data'!$A338 &lt;&gt; "", 'Upload Data'!$A338, 'Upload Data'!$B338) &amp; "-" &amp; 'Upload Data'!$C338, "-")</f>
        <v>-</v>
      </c>
      <c r="S351" s="30">
        <f t="shared" si="48"/>
        <v>0</v>
      </c>
      <c r="T351" s="30"/>
      <c r="U351" s="30" t="b">
        <f>IFERROR(OR('Upload Data'!$A338 = "", IFERROR(AND(LEN('Upload Data'!$A338 ) = 11, LEFT('Upload Data'!$A338, 4) = "FSC-", MID('Upload Data'!$A338, 5, 1) &gt;= "A", MID('Upload Data'!$A338, 5, 1) &lt;= "Z", V351 &gt; 0, INT(V351) = V351), FALSE)), FALSE)</f>
        <v>1</v>
      </c>
      <c r="V351" s="30">
        <f>IFERROR(VALUE(RIGHT('Upload Data'!$A338, 6)), -1)</f>
        <v>-1</v>
      </c>
      <c r="W351" s="30"/>
      <c r="X351" s="30" t="b">
        <f>IFERROR(OR('Upload Data'!$B338 = "", IFERROR(AND(LEN(AA351) &gt;= 2, MATCH(AB351, listCertificateTypes, 0), AC351 &gt; -1, INT(AC351) = AC351), FALSE)), FALSE)</f>
        <v>1</v>
      </c>
      <c r="Y351" s="30">
        <f>IFERROR(FIND("-", 'Upload Data'!$B338, 1), 1000)</f>
        <v>1000</v>
      </c>
      <c r="Z351" s="30">
        <f>IFERROR(FIND("-", 'Upload Data'!$B338, Y351 + 1), 1000)</f>
        <v>1000</v>
      </c>
      <c r="AA351" s="30" t="str">
        <f>IFERROR(LEFT('Upload Data'!$B338, Y351 - 1), "")</f>
        <v/>
      </c>
      <c r="AB351" s="30" t="str">
        <f>IFERROR(MID('Upload Data'!$B338, Y351 + 1, Z351 - Y351 - 1), "")</f>
        <v/>
      </c>
      <c r="AC351" s="30">
        <f>IFERROR(VALUE(RIGHT('Upload Data'!$B338, 6)), -1)</f>
        <v>-1</v>
      </c>
    </row>
    <row r="352" spans="1:29">
      <c r="A352" s="29">
        <f t="shared" si="44"/>
        <v>339</v>
      </c>
      <c r="B352" s="28" t="b">
        <f>NOT(IFERROR('Upload Data'!A339 = "ERROR", TRUE))</f>
        <v>1</v>
      </c>
      <c r="C352" s="28">
        <f t="shared" si="45"/>
        <v>339</v>
      </c>
      <c r="D352" s="30" t="b">
        <f>IF(B352, ('Upload Data'!A339 &amp; 'Upload Data'!B339 &amp; 'Upload Data'!D339 &amp; 'Upload Data'!E339 &amp; 'Upload Data'!F339) &lt;&gt; "", FALSE)</f>
        <v>0</v>
      </c>
      <c r="E352" s="28" t="str">
        <f t="shared" si="41"/>
        <v/>
      </c>
      <c r="F352" s="28" t="str">
        <f t="shared" si="42"/>
        <v/>
      </c>
      <c r="G352" s="30" t="b">
        <f t="shared" si="43"/>
        <v>1</v>
      </c>
      <c r="H352" s="30" t="b">
        <f>IFERROR(AND(OR(NOT(D352), 'Upload Data'!$A339 &lt;&gt; "", 'Upload Data'!$B339 &lt;&gt; ""), I352, J352, S352 &lt;= 1), FALSE)</f>
        <v>1</v>
      </c>
      <c r="I352" s="30" t="b">
        <f t="shared" si="46"/>
        <v>1</v>
      </c>
      <c r="J352" s="30" t="b">
        <f t="shared" si="47"/>
        <v>1</v>
      </c>
      <c r="K352" s="31" t="s">
        <v>81</v>
      </c>
      <c r="L352" s="31" t="s">
        <v>81</v>
      </c>
      <c r="M352" s="30" t="b">
        <f>IFERROR(OR(NOT(D352), 'Upload Data'!E339 &lt;&gt; ""), FALSE)</f>
        <v>1</v>
      </c>
      <c r="N352" s="30" t="b">
        <f>IFERROR(OR(AND(NOT(D352), 'Upload Data'!F339 = ""), IFERROR(MATCH('Upload Data'!F339, listTradingRelationship, 0), FALSE)), FALSE)</f>
        <v>1</v>
      </c>
      <c r="O352" s="30"/>
      <c r="P352" s="30"/>
      <c r="Q352" s="30"/>
      <c r="R352" s="30" t="str">
        <f>IFERROR(IF('Upload Data'!$A339 &lt;&gt; "", 'Upload Data'!$A339, 'Upload Data'!$B339) &amp; "-" &amp; 'Upload Data'!$C339, "-")</f>
        <v>-</v>
      </c>
      <c r="S352" s="30">
        <f t="shared" si="48"/>
        <v>0</v>
      </c>
      <c r="T352" s="30"/>
      <c r="U352" s="30" t="b">
        <f>IFERROR(OR('Upload Data'!$A339 = "", IFERROR(AND(LEN('Upload Data'!$A339 ) = 11, LEFT('Upload Data'!$A339, 4) = "FSC-", MID('Upload Data'!$A339, 5, 1) &gt;= "A", MID('Upload Data'!$A339, 5, 1) &lt;= "Z", V352 &gt; 0, INT(V352) = V352), FALSE)), FALSE)</f>
        <v>1</v>
      </c>
      <c r="V352" s="30">
        <f>IFERROR(VALUE(RIGHT('Upload Data'!$A339, 6)), -1)</f>
        <v>-1</v>
      </c>
      <c r="W352" s="30"/>
      <c r="X352" s="30" t="b">
        <f>IFERROR(OR('Upload Data'!$B339 = "", IFERROR(AND(LEN(AA352) &gt;= 2, MATCH(AB352, listCertificateTypes, 0), AC352 &gt; -1, INT(AC352) = AC352), FALSE)), FALSE)</f>
        <v>1</v>
      </c>
      <c r="Y352" s="30">
        <f>IFERROR(FIND("-", 'Upload Data'!$B339, 1), 1000)</f>
        <v>1000</v>
      </c>
      <c r="Z352" s="30">
        <f>IFERROR(FIND("-", 'Upload Data'!$B339, Y352 + 1), 1000)</f>
        <v>1000</v>
      </c>
      <c r="AA352" s="30" t="str">
        <f>IFERROR(LEFT('Upload Data'!$B339, Y352 - 1), "")</f>
        <v/>
      </c>
      <c r="AB352" s="30" t="str">
        <f>IFERROR(MID('Upload Data'!$B339, Y352 + 1, Z352 - Y352 - 1), "")</f>
        <v/>
      </c>
      <c r="AC352" s="30">
        <f>IFERROR(VALUE(RIGHT('Upload Data'!$B339, 6)), -1)</f>
        <v>-1</v>
      </c>
    </row>
    <row r="353" spans="1:29">
      <c r="A353" s="29">
        <f t="shared" si="44"/>
        <v>340</v>
      </c>
      <c r="B353" s="28" t="b">
        <f>NOT(IFERROR('Upload Data'!A340 = "ERROR", TRUE))</f>
        <v>1</v>
      </c>
      <c r="C353" s="28">
        <f t="shared" si="45"/>
        <v>340</v>
      </c>
      <c r="D353" s="30" t="b">
        <f>IF(B353, ('Upload Data'!A340 &amp; 'Upload Data'!B340 &amp; 'Upload Data'!D340 &amp; 'Upload Data'!E340 &amp; 'Upload Data'!F340) &lt;&gt; "", FALSE)</f>
        <v>0</v>
      </c>
      <c r="E353" s="28" t="str">
        <f t="shared" si="41"/>
        <v/>
      </c>
      <c r="F353" s="28" t="str">
        <f t="shared" si="42"/>
        <v/>
      </c>
      <c r="G353" s="30" t="b">
        <f t="shared" si="43"/>
        <v>1</v>
      </c>
      <c r="H353" s="30" t="b">
        <f>IFERROR(AND(OR(NOT(D353), 'Upload Data'!$A340 &lt;&gt; "", 'Upload Data'!$B340 &lt;&gt; ""), I353, J353, S353 &lt;= 1), FALSE)</f>
        <v>1</v>
      </c>
      <c r="I353" s="30" t="b">
        <f t="shared" si="46"/>
        <v>1</v>
      </c>
      <c r="J353" s="30" t="b">
        <f t="shared" si="47"/>
        <v>1</v>
      </c>
      <c r="K353" s="31" t="s">
        <v>81</v>
      </c>
      <c r="L353" s="31" t="s">
        <v>81</v>
      </c>
      <c r="M353" s="30" t="b">
        <f>IFERROR(OR(NOT(D353), 'Upload Data'!E340 &lt;&gt; ""), FALSE)</f>
        <v>1</v>
      </c>
      <c r="N353" s="30" t="b">
        <f>IFERROR(OR(AND(NOT(D353), 'Upload Data'!F340 = ""), IFERROR(MATCH('Upload Data'!F340, listTradingRelationship, 0), FALSE)), FALSE)</f>
        <v>1</v>
      </c>
      <c r="O353" s="30"/>
      <c r="P353" s="30"/>
      <c r="Q353" s="30"/>
      <c r="R353" s="30" t="str">
        <f>IFERROR(IF('Upload Data'!$A340 &lt;&gt; "", 'Upload Data'!$A340, 'Upload Data'!$B340) &amp; "-" &amp; 'Upload Data'!$C340, "-")</f>
        <v>-</v>
      </c>
      <c r="S353" s="30">
        <f t="shared" si="48"/>
        <v>0</v>
      </c>
      <c r="T353" s="30"/>
      <c r="U353" s="30" t="b">
        <f>IFERROR(OR('Upload Data'!$A340 = "", IFERROR(AND(LEN('Upload Data'!$A340 ) = 11, LEFT('Upload Data'!$A340, 4) = "FSC-", MID('Upload Data'!$A340, 5, 1) &gt;= "A", MID('Upload Data'!$A340, 5, 1) &lt;= "Z", V353 &gt; 0, INT(V353) = V353), FALSE)), FALSE)</f>
        <v>1</v>
      </c>
      <c r="V353" s="30">
        <f>IFERROR(VALUE(RIGHT('Upload Data'!$A340, 6)), -1)</f>
        <v>-1</v>
      </c>
      <c r="W353" s="30"/>
      <c r="X353" s="30" t="b">
        <f>IFERROR(OR('Upload Data'!$B340 = "", IFERROR(AND(LEN(AA353) &gt;= 2, MATCH(AB353, listCertificateTypes, 0), AC353 &gt; -1, INT(AC353) = AC353), FALSE)), FALSE)</f>
        <v>1</v>
      </c>
      <c r="Y353" s="30">
        <f>IFERROR(FIND("-", 'Upload Data'!$B340, 1), 1000)</f>
        <v>1000</v>
      </c>
      <c r="Z353" s="30">
        <f>IFERROR(FIND("-", 'Upload Data'!$B340, Y353 + 1), 1000)</f>
        <v>1000</v>
      </c>
      <c r="AA353" s="30" t="str">
        <f>IFERROR(LEFT('Upload Data'!$B340, Y353 - 1), "")</f>
        <v/>
      </c>
      <c r="AB353" s="30" t="str">
        <f>IFERROR(MID('Upload Data'!$B340, Y353 + 1, Z353 - Y353 - 1), "")</f>
        <v/>
      </c>
      <c r="AC353" s="30">
        <f>IFERROR(VALUE(RIGHT('Upload Data'!$B340, 6)), -1)</f>
        <v>-1</v>
      </c>
    </row>
    <row r="354" spans="1:29">
      <c r="A354" s="29">
        <f t="shared" si="44"/>
        <v>341</v>
      </c>
      <c r="B354" s="28" t="b">
        <f>NOT(IFERROR('Upload Data'!A341 = "ERROR", TRUE))</f>
        <v>1</v>
      </c>
      <c r="C354" s="28">
        <f t="shared" si="45"/>
        <v>341</v>
      </c>
      <c r="D354" s="30" t="b">
        <f>IF(B354, ('Upload Data'!A341 &amp; 'Upload Data'!B341 &amp; 'Upload Data'!D341 &amp; 'Upload Data'!E341 &amp; 'Upload Data'!F341) &lt;&gt; "", FALSE)</f>
        <v>0</v>
      </c>
      <c r="E354" s="28" t="str">
        <f t="shared" si="41"/>
        <v/>
      </c>
      <c r="F354" s="28" t="str">
        <f t="shared" si="42"/>
        <v/>
      </c>
      <c r="G354" s="30" t="b">
        <f t="shared" si="43"/>
        <v>1</v>
      </c>
      <c r="H354" s="30" t="b">
        <f>IFERROR(AND(OR(NOT(D354), 'Upload Data'!$A341 &lt;&gt; "", 'Upload Data'!$B341 &lt;&gt; ""), I354, J354, S354 &lt;= 1), FALSE)</f>
        <v>1</v>
      </c>
      <c r="I354" s="30" t="b">
        <f t="shared" si="46"/>
        <v>1</v>
      </c>
      <c r="J354" s="30" t="b">
        <f t="shared" si="47"/>
        <v>1</v>
      </c>
      <c r="K354" s="31" t="s">
        <v>81</v>
      </c>
      <c r="L354" s="31" t="s">
        <v>81</v>
      </c>
      <c r="M354" s="30" t="b">
        <f>IFERROR(OR(NOT(D354), 'Upload Data'!E341 &lt;&gt; ""), FALSE)</f>
        <v>1</v>
      </c>
      <c r="N354" s="30" t="b">
        <f>IFERROR(OR(AND(NOT(D354), 'Upload Data'!F341 = ""), IFERROR(MATCH('Upload Data'!F341, listTradingRelationship, 0), FALSE)), FALSE)</f>
        <v>1</v>
      </c>
      <c r="O354" s="30"/>
      <c r="P354" s="30"/>
      <c r="Q354" s="30"/>
      <c r="R354" s="30" t="str">
        <f>IFERROR(IF('Upload Data'!$A341 &lt;&gt; "", 'Upload Data'!$A341, 'Upload Data'!$B341) &amp; "-" &amp; 'Upload Data'!$C341, "-")</f>
        <v>-</v>
      </c>
      <c r="S354" s="30">
        <f t="shared" si="48"/>
        <v>0</v>
      </c>
      <c r="T354" s="30"/>
      <c r="U354" s="30" t="b">
        <f>IFERROR(OR('Upload Data'!$A341 = "", IFERROR(AND(LEN('Upload Data'!$A341 ) = 11, LEFT('Upload Data'!$A341, 4) = "FSC-", MID('Upload Data'!$A341, 5, 1) &gt;= "A", MID('Upload Data'!$A341, 5, 1) &lt;= "Z", V354 &gt; 0, INT(V354) = V354), FALSE)), FALSE)</f>
        <v>1</v>
      </c>
      <c r="V354" s="30">
        <f>IFERROR(VALUE(RIGHT('Upload Data'!$A341, 6)), -1)</f>
        <v>-1</v>
      </c>
      <c r="W354" s="30"/>
      <c r="X354" s="30" t="b">
        <f>IFERROR(OR('Upload Data'!$B341 = "", IFERROR(AND(LEN(AA354) &gt;= 2, MATCH(AB354, listCertificateTypes, 0), AC354 &gt; -1, INT(AC354) = AC354), FALSE)), FALSE)</f>
        <v>1</v>
      </c>
      <c r="Y354" s="30">
        <f>IFERROR(FIND("-", 'Upload Data'!$B341, 1), 1000)</f>
        <v>1000</v>
      </c>
      <c r="Z354" s="30">
        <f>IFERROR(FIND("-", 'Upload Data'!$B341, Y354 + 1), 1000)</f>
        <v>1000</v>
      </c>
      <c r="AA354" s="30" t="str">
        <f>IFERROR(LEFT('Upload Data'!$B341, Y354 - 1), "")</f>
        <v/>
      </c>
      <c r="AB354" s="30" t="str">
        <f>IFERROR(MID('Upload Data'!$B341, Y354 + 1, Z354 - Y354 - 1), "")</f>
        <v/>
      </c>
      <c r="AC354" s="30">
        <f>IFERROR(VALUE(RIGHT('Upload Data'!$B341, 6)), -1)</f>
        <v>-1</v>
      </c>
    </row>
    <row r="355" spans="1:29">
      <c r="A355" s="29">
        <f t="shared" si="44"/>
        <v>342</v>
      </c>
      <c r="B355" s="28" t="b">
        <f>NOT(IFERROR('Upload Data'!A342 = "ERROR", TRUE))</f>
        <v>1</v>
      </c>
      <c r="C355" s="28">
        <f t="shared" si="45"/>
        <v>342</v>
      </c>
      <c r="D355" s="30" t="b">
        <f>IF(B355, ('Upload Data'!A342 &amp; 'Upload Data'!B342 &amp; 'Upload Data'!D342 &amp; 'Upload Data'!E342 &amp; 'Upload Data'!F342) &lt;&gt; "", FALSE)</f>
        <v>0</v>
      </c>
      <c r="E355" s="28" t="str">
        <f t="shared" si="41"/>
        <v/>
      </c>
      <c r="F355" s="28" t="str">
        <f t="shared" si="42"/>
        <v/>
      </c>
      <c r="G355" s="30" t="b">
        <f t="shared" si="43"/>
        <v>1</v>
      </c>
      <c r="H355" s="30" t="b">
        <f>IFERROR(AND(OR(NOT(D355), 'Upload Data'!$A342 &lt;&gt; "", 'Upload Data'!$B342 &lt;&gt; ""), I355, J355, S355 &lt;= 1), FALSE)</f>
        <v>1</v>
      </c>
      <c r="I355" s="30" t="b">
        <f t="shared" si="46"/>
        <v>1</v>
      </c>
      <c r="J355" s="30" t="b">
        <f t="shared" si="47"/>
        <v>1</v>
      </c>
      <c r="K355" s="31" t="s">
        <v>81</v>
      </c>
      <c r="L355" s="31" t="s">
        <v>81</v>
      </c>
      <c r="M355" s="30" t="b">
        <f>IFERROR(OR(NOT(D355), 'Upload Data'!E342 &lt;&gt; ""), FALSE)</f>
        <v>1</v>
      </c>
      <c r="N355" s="30" t="b">
        <f>IFERROR(OR(AND(NOT(D355), 'Upload Data'!F342 = ""), IFERROR(MATCH('Upload Data'!F342, listTradingRelationship, 0), FALSE)), FALSE)</f>
        <v>1</v>
      </c>
      <c r="O355" s="30"/>
      <c r="P355" s="30"/>
      <c r="Q355" s="30"/>
      <c r="R355" s="30" t="str">
        <f>IFERROR(IF('Upload Data'!$A342 &lt;&gt; "", 'Upload Data'!$A342, 'Upload Data'!$B342) &amp; "-" &amp; 'Upload Data'!$C342, "-")</f>
        <v>-</v>
      </c>
      <c r="S355" s="30">
        <f t="shared" si="48"/>
        <v>0</v>
      </c>
      <c r="T355" s="30"/>
      <c r="U355" s="30" t="b">
        <f>IFERROR(OR('Upload Data'!$A342 = "", IFERROR(AND(LEN('Upload Data'!$A342 ) = 11, LEFT('Upload Data'!$A342, 4) = "FSC-", MID('Upload Data'!$A342, 5, 1) &gt;= "A", MID('Upload Data'!$A342, 5, 1) &lt;= "Z", V355 &gt; 0, INT(V355) = V355), FALSE)), FALSE)</f>
        <v>1</v>
      </c>
      <c r="V355" s="30">
        <f>IFERROR(VALUE(RIGHT('Upload Data'!$A342, 6)), -1)</f>
        <v>-1</v>
      </c>
      <c r="W355" s="30"/>
      <c r="X355" s="30" t="b">
        <f>IFERROR(OR('Upload Data'!$B342 = "", IFERROR(AND(LEN(AA355) &gt;= 2, MATCH(AB355, listCertificateTypes, 0), AC355 &gt; -1, INT(AC355) = AC355), FALSE)), FALSE)</f>
        <v>1</v>
      </c>
      <c r="Y355" s="30">
        <f>IFERROR(FIND("-", 'Upload Data'!$B342, 1), 1000)</f>
        <v>1000</v>
      </c>
      <c r="Z355" s="30">
        <f>IFERROR(FIND("-", 'Upload Data'!$B342, Y355 + 1), 1000)</f>
        <v>1000</v>
      </c>
      <c r="AA355" s="30" t="str">
        <f>IFERROR(LEFT('Upload Data'!$B342, Y355 - 1), "")</f>
        <v/>
      </c>
      <c r="AB355" s="30" t="str">
        <f>IFERROR(MID('Upload Data'!$B342, Y355 + 1, Z355 - Y355 - 1), "")</f>
        <v/>
      </c>
      <c r="AC355" s="30">
        <f>IFERROR(VALUE(RIGHT('Upload Data'!$B342, 6)), -1)</f>
        <v>-1</v>
      </c>
    </row>
    <row r="356" spans="1:29">
      <c r="A356" s="29">
        <f t="shared" si="44"/>
        <v>343</v>
      </c>
      <c r="B356" s="28" t="b">
        <f>NOT(IFERROR('Upload Data'!A343 = "ERROR", TRUE))</f>
        <v>1</v>
      </c>
      <c r="C356" s="28">
        <f t="shared" si="45"/>
        <v>343</v>
      </c>
      <c r="D356" s="30" t="b">
        <f>IF(B356, ('Upload Data'!A343 &amp; 'Upload Data'!B343 &amp; 'Upload Data'!D343 &amp; 'Upload Data'!E343 &amp; 'Upload Data'!F343) &lt;&gt; "", FALSE)</f>
        <v>0</v>
      </c>
      <c r="E356" s="28" t="str">
        <f t="shared" si="41"/>
        <v/>
      </c>
      <c r="F356" s="28" t="str">
        <f t="shared" si="42"/>
        <v/>
      </c>
      <c r="G356" s="30" t="b">
        <f t="shared" si="43"/>
        <v>1</v>
      </c>
      <c r="H356" s="30" t="b">
        <f>IFERROR(AND(OR(NOT(D356), 'Upload Data'!$A343 &lt;&gt; "", 'Upload Data'!$B343 &lt;&gt; ""), I356, J356, S356 &lt;= 1), FALSE)</f>
        <v>1</v>
      </c>
      <c r="I356" s="30" t="b">
        <f t="shared" si="46"/>
        <v>1</v>
      </c>
      <c r="J356" s="30" t="b">
        <f t="shared" si="47"/>
        <v>1</v>
      </c>
      <c r="K356" s="31" t="s">
        <v>81</v>
      </c>
      <c r="L356" s="31" t="s">
        <v>81</v>
      </c>
      <c r="M356" s="30" t="b">
        <f>IFERROR(OR(NOT(D356), 'Upload Data'!E343 &lt;&gt; ""), FALSE)</f>
        <v>1</v>
      </c>
      <c r="N356" s="30" t="b">
        <f>IFERROR(OR(AND(NOT(D356), 'Upload Data'!F343 = ""), IFERROR(MATCH('Upload Data'!F343, listTradingRelationship, 0), FALSE)), FALSE)</f>
        <v>1</v>
      </c>
      <c r="O356" s="30"/>
      <c r="P356" s="30"/>
      <c r="Q356" s="30"/>
      <c r="R356" s="30" t="str">
        <f>IFERROR(IF('Upload Data'!$A343 &lt;&gt; "", 'Upload Data'!$A343, 'Upload Data'!$B343) &amp; "-" &amp; 'Upload Data'!$C343, "-")</f>
        <v>-</v>
      </c>
      <c r="S356" s="30">
        <f t="shared" si="48"/>
        <v>0</v>
      </c>
      <c r="T356" s="30"/>
      <c r="U356" s="30" t="b">
        <f>IFERROR(OR('Upload Data'!$A343 = "", IFERROR(AND(LEN('Upload Data'!$A343 ) = 11, LEFT('Upload Data'!$A343, 4) = "FSC-", MID('Upload Data'!$A343, 5, 1) &gt;= "A", MID('Upload Data'!$A343, 5, 1) &lt;= "Z", V356 &gt; 0, INT(V356) = V356), FALSE)), FALSE)</f>
        <v>1</v>
      </c>
      <c r="V356" s="30">
        <f>IFERROR(VALUE(RIGHT('Upload Data'!$A343, 6)), -1)</f>
        <v>-1</v>
      </c>
      <c r="W356" s="30"/>
      <c r="X356" s="30" t="b">
        <f>IFERROR(OR('Upload Data'!$B343 = "", IFERROR(AND(LEN(AA356) &gt;= 2, MATCH(AB356, listCertificateTypes, 0), AC356 &gt; -1, INT(AC356) = AC356), FALSE)), FALSE)</f>
        <v>1</v>
      </c>
      <c r="Y356" s="30">
        <f>IFERROR(FIND("-", 'Upload Data'!$B343, 1), 1000)</f>
        <v>1000</v>
      </c>
      <c r="Z356" s="30">
        <f>IFERROR(FIND("-", 'Upload Data'!$B343, Y356 + 1), 1000)</f>
        <v>1000</v>
      </c>
      <c r="AA356" s="30" t="str">
        <f>IFERROR(LEFT('Upload Data'!$B343, Y356 - 1), "")</f>
        <v/>
      </c>
      <c r="AB356" s="30" t="str">
        <f>IFERROR(MID('Upload Data'!$B343, Y356 + 1, Z356 - Y356 - 1), "")</f>
        <v/>
      </c>
      <c r="AC356" s="30">
        <f>IFERROR(VALUE(RIGHT('Upload Data'!$B343, 6)), -1)</f>
        <v>-1</v>
      </c>
    </row>
    <row r="357" spans="1:29">
      <c r="A357" s="29">
        <f t="shared" si="44"/>
        <v>344</v>
      </c>
      <c r="B357" s="28" t="b">
        <f>NOT(IFERROR('Upload Data'!A344 = "ERROR", TRUE))</f>
        <v>1</v>
      </c>
      <c r="C357" s="28">
        <f t="shared" si="45"/>
        <v>344</v>
      </c>
      <c r="D357" s="30" t="b">
        <f>IF(B357, ('Upload Data'!A344 &amp; 'Upload Data'!B344 &amp; 'Upload Data'!D344 &amp; 'Upload Data'!E344 &amp; 'Upload Data'!F344) &lt;&gt; "", FALSE)</f>
        <v>0</v>
      </c>
      <c r="E357" s="28" t="str">
        <f t="shared" si="41"/>
        <v/>
      </c>
      <c r="F357" s="28" t="str">
        <f t="shared" si="42"/>
        <v/>
      </c>
      <c r="G357" s="30" t="b">
        <f t="shared" si="43"/>
        <v>1</v>
      </c>
      <c r="H357" s="30" t="b">
        <f>IFERROR(AND(OR(NOT(D357), 'Upload Data'!$A344 &lt;&gt; "", 'Upload Data'!$B344 &lt;&gt; ""), I357, J357, S357 &lt;= 1), FALSE)</f>
        <v>1</v>
      </c>
      <c r="I357" s="30" t="b">
        <f t="shared" si="46"/>
        <v>1</v>
      </c>
      <c r="J357" s="30" t="b">
        <f t="shared" si="47"/>
        <v>1</v>
      </c>
      <c r="K357" s="31" t="s">
        <v>81</v>
      </c>
      <c r="L357" s="31" t="s">
        <v>81</v>
      </c>
      <c r="M357" s="30" t="b">
        <f>IFERROR(OR(NOT(D357), 'Upload Data'!E344 &lt;&gt; ""), FALSE)</f>
        <v>1</v>
      </c>
      <c r="N357" s="30" t="b">
        <f>IFERROR(OR(AND(NOT(D357), 'Upload Data'!F344 = ""), IFERROR(MATCH('Upload Data'!F344, listTradingRelationship, 0), FALSE)), FALSE)</f>
        <v>1</v>
      </c>
      <c r="O357" s="30"/>
      <c r="P357" s="30"/>
      <c r="Q357" s="30"/>
      <c r="R357" s="30" t="str">
        <f>IFERROR(IF('Upload Data'!$A344 &lt;&gt; "", 'Upload Data'!$A344, 'Upload Data'!$B344) &amp; "-" &amp; 'Upload Data'!$C344, "-")</f>
        <v>-</v>
      </c>
      <c r="S357" s="30">
        <f t="shared" si="48"/>
        <v>0</v>
      </c>
      <c r="T357" s="30"/>
      <c r="U357" s="30" t="b">
        <f>IFERROR(OR('Upload Data'!$A344 = "", IFERROR(AND(LEN('Upload Data'!$A344 ) = 11, LEFT('Upload Data'!$A344, 4) = "FSC-", MID('Upload Data'!$A344, 5, 1) &gt;= "A", MID('Upload Data'!$A344, 5, 1) &lt;= "Z", V357 &gt; 0, INT(V357) = V357), FALSE)), FALSE)</f>
        <v>1</v>
      </c>
      <c r="V357" s="30">
        <f>IFERROR(VALUE(RIGHT('Upload Data'!$A344, 6)), -1)</f>
        <v>-1</v>
      </c>
      <c r="W357" s="30"/>
      <c r="X357" s="30" t="b">
        <f>IFERROR(OR('Upload Data'!$B344 = "", IFERROR(AND(LEN(AA357) &gt;= 2, MATCH(AB357, listCertificateTypes, 0), AC357 &gt; -1, INT(AC357) = AC357), FALSE)), FALSE)</f>
        <v>1</v>
      </c>
      <c r="Y357" s="30">
        <f>IFERROR(FIND("-", 'Upload Data'!$B344, 1), 1000)</f>
        <v>1000</v>
      </c>
      <c r="Z357" s="30">
        <f>IFERROR(FIND("-", 'Upload Data'!$B344, Y357 + 1), 1000)</f>
        <v>1000</v>
      </c>
      <c r="AA357" s="30" t="str">
        <f>IFERROR(LEFT('Upload Data'!$B344, Y357 - 1), "")</f>
        <v/>
      </c>
      <c r="AB357" s="30" t="str">
        <f>IFERROR(MID('Upload Data'!$B344, Y357 + 1, Z357 - Y357 - 1), "")</f>
        <v/>
      </c>
      <c r="AC357" s="30">
        <f>IFERROR(VALUE(RIGHT('Upload Data'!$B344, 6)), -1)</f>
        <v>-1</v>
      </c>
    </row>
    <row r="358" spans="1:29">
      <c r="A358" s="29">
        <f t="shared" si="44"/>
        <v>345</v>
      </c>
      <c r="B358" s="28" t="b">
        <f>NOT(IFERROR('Upload Data'!A345 = "ERROR", TRUE))</f>
        <v>1</v>
      </c>
      <c r="C358" s="28">
        <f t="shared" si="45"/>
        <v>345</v>
      </c>
      <c r="D358" s="30" t="b">
        <f>IF(B358, ('Upload Data'!A345 &amp; 'Upload Data'!B345 &amp; 'Upload Data'!D345 &amp; 'Upload Data'!E345 &amp; 'Upload Data'!F345) &lt;&gt; "", FALSE)</f>
        <v>0</v>
      </c>
      <c r="E358" s="28" t="str">
        <f t="shared" si="41"/>
        <v/>
      </c>
      <c r="F358" s="28" t="str">
        <f t="shared" si="42"/>
        <v/>
      </c>
      <c r="G358" s="30" t="b">
        <f t="shared" si="43"/>
        <v>1</v>
      </c>
      <c r="H358" s="30" t="b">
        <f>IFERROR(AND(OR(NOT(D358), 'Upload Data'!$A345 &lt;&gt; "", 'Upload Data'!$B345 &lt;&gt; ""), I358, J358, S358 &lt;= 1), FALSE)</f>
        <v>1</v>
      </c>
      <c r="I358" s="30" t="b">
        <f t="shared" si="46"/>
        <v>1</v>
      </c>
      <c r="J358" s="30" t="b">
        <f t="shared" si="47"/>
        <v>1</v>
      </c>
      <c r="K358" s="31" t="s">
        <v>81</v>
      </c>
      <c r="L358" s="31" t="s">
        <v>81</v>
      </c>
      <c r="M358" s="30" t="b">
        <f>IFERROR(OR(NOT(D358), 'Upload Data'!E345 &lt;&gt; ""), FALSE)</f>
        <v>1</v>
      </c>
      <c r="N358" s="30" t="b">
        <f>IFERROR(OR(AND(NOT(D358), 'Upload Data'!F345 = ""), IFERROR(MATCH('Upload Data'!F345, listTradingRelationship, 0), FALSE)), FALSE)</f>
        <v>1</v>
      </c>
      <c r="O358" s="30"/>
      <c r="P358" s="30"/>
      <c r="Q358" s="30"/>
      <c r="R358" s="30" t="str">
        <f>IFERROR(IF('Upload Data'!$A345 &lt;&gt; "", 'Upload Data'!$A345, 'Upload Data'!$B345) &amp; "-" &amp; 'Upload Data'!$C345, "-")</f>
        <v>-</v>
      </c>
      <c r="S358" s="30">
        <f t="shared" si="48"/>
        <v>0</v>
      </c>
      <c r="T358" s="30"/>
      <c r="U358" s="30" t="b">
        <f>IFERROR(OR('Upload Data'!$A345 = "", IFERROR(AND(LEN('Upload Data'!$A345 ) = 11, LEFT('Upload Data'!$A345, 4) = "FSC-", MID('Upload Data'!$A345, 5, 1) &gt;= "A", MID('Upload Data'!$A345, 5, 1) &lt;= "Z", V358 &gt; 0, INT(V358) = V358), FALSE)), FALSE)</f>
        <v>1</v>
      </c>
      <c r="V358" s="30">
        <f>IFERROR(VALUE(RIGHT('Upload Data'!$A345, 6)), -1)</f>
        <v>-1</v>
      </c>
      <c r="W358" s="30"/>
      <c r="X358" s="30" t="b">
        <f>IFERROR(OR('Upload Data'!$B345 = "", IFERROR(AND(LEN(AA358) &gt;= 2, MATCH(AB358, listCertificateTypes, 0), AC358 &gt; -1, INT(AC358) = AC358), FALSE)), FALSE)</f>
        <v>1</v>
      </c>
      <c r="Y358" s="30">
        <f>IFERROR(FIND("-", 'Upload Data'!$B345, 1), 1000)</f>
        <v>1000</v>
      </c>
      <c r="Z358" s="30">
        <f>IFERROR(FIND("-", 'Upload Data'!$B345, Y358 + 1), 1000)</f>
        <v>1000</v>
      </c>
      <c r="AA358" s="30" t="str">
        <f>IFERROR(LEFT('Upload Data'!$B345, Y358 - 1), "")</f>
        <v/>
      </c>
      <c r="AB358" s="30" t="str">
        <f>IFERROR(MID('Upload Data'!$B345, Y358 + 1, Z358 - Y358 - 1), "")</f>
        <v/>
      </c>
      <c r="AC358" s="30">
        <f>IFERROR(VALUE(RIGHT('Upload Data'!$B345, 6)), -1)</f>
        <v>-1</v>
      </c>
    </row>
    <row r="359" spans="1:29">
      <c r="A359" s="29">
        <f t="shared" si="44"/>
        <v>346</v>
      </c>
      <c r="B359" s="28" t="b">
        <f>NOT(IFERROR('Upload Data'!A346 = "ERROR", TRUE))</f>
        <v>1</v>
      </c>
      <c r="C359" s="28">
        <f t="shared" si="45"/>
        <v>346</v>
      </c>
      <c r="D359" s="30" t="b">
        <f>IF(B359, ('Upload Data'!A346 &amp; 'Upload Data'!B346 &amp; 'Upload Data'!D346 &amp; 'Upload Data'!E346 &amp; 'Upload Data'!F346) &lt;&gt; "", FALSE)</f>
        <v>0</v>
      </c>
      <c r="E359" s="28" t="str">
        <f t="shared" ref="E359:E422" si="49">IF(AND(D359, G359), A359, "")</f>
        <v/>
      </c>
      <c r="F359" s="28" t="str">
        <f t="shared" ref="F359:F422" si="50">IF(AND(D359, NOT(G359)), A359, "")</f>
        <v/>
      </c>
      <c r="G359" s="30" t="b">
        <f t="shared" si="43"/>
        <v>1</v>
      </c>
      <c r="H359" s="30" t="b">
        <f>IFERROR(AND(OR(NOT(D359), 'Upload Data'!$A346 &lt;&gt; "", 'Upload Data'!$B346 &lt;&gt; ""), I359, J359, S359 &lt;= 1), FALSE)</f>
        <v>1</v>
      </c>
      <c r="I359" s="30" t="b">
        <f t="shared" si="46"/>
        <v>1</v>
      </c>
      <c r="J359" s="30" t="b">
        <f t="shared" si="47"/>
        <v>1</v>
      </c>
      <c r="K359" s="31" t="s">
        <v>81</v>
      </c>
      <c r="L359" s="31" t="s">
        <v>81</v>
      </c>
      <c r="M359" s="30" t="b">
        <f>IFERROR(OR(NOT(D359), 'Upload Data'!E346 &lt;&gt; ""), FALSE)</f>
        <v>1</v>
      </c>
      <c r="N359" s="30" t="b">
        <f>IFERROR(OR(AND(NOT(D359), 'Upload Data'!F346 = ""), IFERROR(MATCH('Upload Data'!F346, listTradingRelationship, 0), FALSE)), FALSE)</f>
        <v>1</v>
      </c>
      <c r="O359" s="30"/>
      <c r="P359" s="30"/>
      <c r="Q359" s="30"/>
      <c r="R359" s="30" t="str">
        <f>IFERROR(IF('Upload Data'!$A346 &lt;&gt; "", 'Upload Data'!$A346, 'Upload Data'!$B346) &amp; "-" &amp; 'Upload Data'!$C346, "-")</f>
        <v>-</v>
      </c>
      <c r="S359" s="30">
        <f t="shared" si="48"/>
        <v>0</v>
      </c>
      <c r="T359" s="30"/>
      <c r="U359" s="30" t="b">
        <f>IFERROR(OR('Upload Data'!$A346 = "", IFERROR(AND(LEN('Upload Data'!$A346 ) = 11, LEFT('Upload Data'!$A346, 4) = "FSC-", MID('Upload Data'!$A346, 5, 1) &gt;= "A", MID('Upload Data'!$A346, 5, 1) &lt;= "Z", V359 &gt; 0, INT(V359) = V359), FALSE)), FALSE)</f>
        <v>1</v>
      </c>
      <c r="V359" s="30">
        <f>IFERROR(VALUE(RIGHT('Upload Data'!$A346, 6)), -1)</f>
        <v>-1</v>
      </c>
      <c r="W359" s="30"/>
      <c r="X359" s="30" t="b">
        <f>IFERROR(OR('Upload Data'!$B346 = "", IFERROR(AND(LEN(AA359) &gt;= 2, MATCH(AB359, listCertificateTypes, 0), AC359 &gt; -1, INT(AC359) = AC359), FALSE)), FALSE)</f>
        <v>1</v>
      </c>
      <c r="Y359" s="30">
        <f>IFERROR(FIND("-", 'Upload Data'!$B346, 1), 1000)</f>
        <v>1000</v>
      </c>
      <c r="Z359" s="30">
        <f>IFERROR(FIND("-", 'Upload Data'!$B346, Y359 + 1), 1000)</f>
        <v>1000</v>
      </c>
      <c r="AA359" s="30" t="str">
        <f>IFERROR(LEFT('Upload Data'!$B346, Y359 - 1), "")</f>
        <v/>
      </c>
      <c r="AB359" s="30" t="str">
        <f>IFERROR(MID('Upload Data'!$B346, Y359 + 1, Z359 - Y359 - 1), "")</f>
        <v/>
      </c>
      <c r="AC359" s="30">
        <f>IFERROR(VALUE(RIGHT('Upload Data'!$B346, 6)), -1)</f>
        <v>-1</v>
      </c>
    </row>
    <row r="360" spans="1:29">
      <c r="A360" s="29">
        <f t="shared" si="44"/>
        <v>347</v>
      </c>
      <c r="B360" s="28" t="b">
        <f>NOT(IFERROR('Upload Data'!A347 = "ERROR", TRUE))</f>
        <v>1</v>
      </c>
      <c r="C360" s="28">
        <f t="shared" si="45"/>
        <v>347</v>
      </c>
      <c r="D360" s="30" t="b">
        <f>IF(B360, ('Upload Data'!A347 &amp; 'Upload Data'!B347 &amp; 'Upload Data'!D347 &amp; 'Upload Data'!E347 &amp; 'Upload Data'!F347) &lt;&gt; "", FALSE)</f>
        <v>0</v>
      </c>
      <c r="E360" s="28" t="str">
        <f t="shared" si="49"/>
        <v/>
      </c>
      <c r="F360" s="28" t="str">
        <f t="shared" si="50"/>
        <v/>
      </c>
      <c r="G360" s="30" t="b">
        <f t="shared" si="43"/>
        <v>1</v>
      </c>
      <c r="H360" s="30" t="b">
        <f>IFERROR(AND(OR(NOT(D360), 'Upload Data'!$A347 &lt;&gt; "", 'Upload Data'!$B347 &lt;&gt; ""), I360, J360, S360 &lt;= 1), FALSE)</f>
        <v>1</v>
      </c>
      <c r="I360" s="30" t="b">
        <f t="shared" si="46"/>
        <v>1</v>
      </c>
      <c r="J360" s="30" t="b">
        <f t="shared" si="47"/>
        <v>1</v>
      </c>
      <c r="K360" s="31" t="s">
        <v>81</v>
      </c>
      <c r="L360" s="31" t="s">
        <v>81</v>
      </c>
      <c r="M360" s="30" t="b">
        <f>IFERROR(OR(NOT(D360), 'Upload Data'!E347 &lt;&gt; ""), FALSE)</f>
        <v>1</v>
      </c>
      <c r="N360" s="30" t="b">
        <f>IFERROR(OR(AND(NOT(D360), 'Upload Data'!F347 = ""), IFERROR(MATCH('Upload Data'!F347, listTradingRelationship, 0), FALSE)), FALSE)</f>
        <v>1</v>
      </c>
      <c r="O360" s="30"/>
      <c r="P360" s="30"/>
      <c r="Q360" s="30"/>
      <c r="R360" s="30" t="str">
        <f>IFERROR(IF('Upload Data'!$A347 &lt;&gt; "", 'Upload Data'!$A347, 'Upload Data'!$B347) &amp; "-" &amp; 'Upload Data'!$C347, "-")</f>
        <v>-</v>
      </c>
      <c r="S360" s="30">
        <f t="shared" si="48"/>
        <v>0</v>
      </c>
      <c r="T360" s="30"/>
      <c r="U360" s="30" t="b">
        <f>IFERROR(OR('Upload Data'!$A347 = "", IFERROR(AND(LEN('Upload Data'!$A347 ) = 11, LEFT('Upload Data'!$A347, 4) = "FSC-", MID('Upload Data'!$A347, 5, 1) &gt;= "A", MID('Upload Data'!$A347, 5, 1) &lt;= "Z", V360 &gt; 0, INT(V360) = V360), FALSE)), FALSE)</f>
        <v>1</v>
      </c>
      <c r="V360" s="30">
        <f>IFERROR(VALUE(RIGHT('Upload Data'!$A347, 6)), -1)</f>
        <v>-1</v>
      </c>
      <c r="W360" s="30"/>
      <c r="X360" s="30" t="b">
        <f>IFERROR(OR('Upload Data'!$B347 = "", IFERROR(AND(LEN(AA360) &gt;= 2, MATCH(AB360, listCertificateTypes, 0), AC360 &gt; -1, INT(AC360) = AC360), FALSE)), FALSE)</f>
        <v>1</v>
      </c>
      <c r="Y360" s="30">
        <f>IFERROR(FIND("-", 'Upload Data'!$B347, 1), 1000)</f>
        <v>1000</v>
      </c>
      <c r="Z360" s="30">
        <f>IFERROR(FIND("-", 'Upload Data'!$B347, Y360 + 1), 1000)</f>
        <v>1000</v>
      </c>
      <c r="AA360" s="30" t="str">
        <f>IFERROR(LEFT('Upload Data'!$B347, Y360 - 1), "")</f>
        <v/>
      </c>
      <c r="AB360" s="30" t="str">
        <f>IFERROR(MID('Upload Data'!$B347, Y360 + 1, Z360 - Y360 - 1), "")</f>
        <v/>
      </c>
      <c r="AC360" s="30">
        <f>IFERROR(VALUE(RIGHT('Upload Data'!$B347, 6)), -1)</f>
        <v>-1</v>
      </c>
    </row>
    <row r="361" spans="1:29">
      <c r="A361" s="29">
        <f t="shared" si="44"/>
        <v>348</v>
      </c>
      <c r="B361" s="28" t="b">
        <f>NOT(IFERROR('Upload Data'!A348 = "ERROR", TRUE))</f>
        <v>1</v>
      </c>
      <c r="C361" s="28">
        <f t="shared" si="45"/>
        <v>348</v>
      </c>
      <c r="D361" s="30" t="b">
        <f>IF(B361, ('Upload Data'!A348 &amp; 'Upload Data'!B348 &amp; 'Upload Data'!D348 &amp; 'Upload Data'!E348 &amp; 'Upload Data'!F348) &lt;&gt; "", FALSE)</f>
        <v>0</v>
      </c>
      <c r="E361" s="28" t="str">
        <f t="shared" si="49"/>
        <v/>
      </c>
      <c r="F361" s="28" t="str">
        <f t="shared" si="50"/>
        <v/>
      </c>
      <c r="G361" s="30" t="b">
        <f t="shared" si="43"/>
        <v>1</v>
      </c>
      <c r="H361" s="30" t="b">
        <f>IFERROR(AND(OR(NOT(D361), 'Upload Data'!$A348 &lt;&gt; "", 'Upload Data'!$B348 &lt;&gt; ""), I361, J361, S361 &lt;= 1), FALSE)</f>
        <v>1</v>
      </c>
      <c r="I361" s="30" t="b">
        <f t="shared" si="46"/>
        <v>1</v>
      </c>
      <c r="J361" s="30" t="b">
        <f t="shared" si="47"/>
        <v>1</v>
      </c>
      <c r="K361" s="31" t="s">
        <v>81</v>
      </c>
      <c r="L361" s="31" t="s">
        <v>81</v>
      </c>
      <c r="M361" s="30" t="b">
        <f>IFERROR(OR(NOT(D361), 'Upload Data'!E348 &lt;&gt; ""), FALSE)</f>
        <v>1</v>
      </c>
      <c r="N361" s="30" t="b">
        <f>IFERROR(OR(AND(NOT(D361), 'Upload Data'!F348 = ""), IFERROR(MATCH('Upload Data'!F348, listTradingRelationship, 0), FALSE)), FALSE)</f>
        <v>1</v>
      </c>
      <c r="O361" s="30"/>
      <c r="P361" s="30"/>
      <c r="Q361" s="30"/>
      <c r="R361" s="30" t="str">
        <f>IFERROR(IF('Upload Data'!$A348 &lt;&gt; "", 'Upload Data'!$A348, 'Upload Data'!$B348) &amp; "-" &amp; 'Upload Data'!$C348, "-")</f>
        <v>-</v>
      </c>
      <c r="S361" s="30">
        <f t="shared" si="48"/>
        <v>0</v>
      </c>
      <c r="T361" s="30"/>
      <c r="U361" s="30" t="b">
        <f>IFERROR(OR('Upload Data'!$A348 = "", IFERROR(AND(LEN('Upload Data'!$A348 ) = 11, LEFT('Upload Data'!$A348, 4) = "FSC-", MID('Upload Data'!$A348, 5, 1) &gt;= "A", MID('Upload Data'!$A348, 5, 1) &lt;= "Z", V361 &gt; 0, INT(V361) = V361), FALSE)), FALSE)</f>
        <v>1</v>
      </c>
      <c r="V361" s="30">
        <f>IFERROR(VALUE(RIGHT('Upload Data'!$A348, 6)), -1)</f>
        <v>-1</v>
      </c>
      <c r="W361" s="30"/>
      <c r="X361" s="30" t="b">
        <f>IFERROR(OR('Upload Data'!$B348 = "", IFERROR(AND(LEN(AA361) &gt;= 2, MATCH(AB361, listCertificateTypes, 0), AC361 &gt; -1, INT(AC361) = AC361), FALSE)), FALSE)</f>
        <v>1</v>
      </c>
      <c r="Y361" s="30">
        <f>IFERROR(FIND("-", 'Upload Data'!$B348, 1), 1000)</f>
        <v>1000</v>
      </c>
      <c r="Z361" s="30">
        <f>IFERROR(FIND("-", 'Upload Data'!$B348, Y361 + 1), 1000)</f>
        <v>1000</v>
      </c>
      <c r="AA361" s="30" t="str">
        <f>IFERROR(LEFT('Upload Data'!$B348, Y361 - 1), "")</f>
        <v/>
      </c>
      <c r="AB361" s="30" t="str">
        <f>IFERROR(MID('Upload Data'!$B348, Y361 + 1, Z361 - Y361 - 1), "")</f>
        <v/>
      </c>
      <c r="AC361" s="30">
        <f>IFERROR(VALUE(RIGHT('Upload Data'!$B348, 6)), -1)</f>
        <v>-1</v>
      </c>
    </row>
    <row r="362" spans="1:29">
      <c r="A362" s="29">
        <f t="shared" si="44"/>
        <v>349</v>
      </c>
      <c r="B362" s="28" t="b">
        <f>NOT(IFERROR('Upload Data'!A349 = "ERROR", TRUE))</f>
        <v>1</v>
      </c>
      <c r="C362" s="28">
        <f t="shared" si="45"/>
        <v>349</v>
      </c>
      <c r="D362" s="30" t="b">
        <f>IF(B362, ('Upload Data'!A349 &amp; 'Upload Data'!B349 &amp; 'Upload Data'!D349 &amp; 'Upload Data'!E349 &amp; 'Upload Data'!F349) &lt;&gt; "", FALSE)</f>
        <v>0</v>
      </c>
      <c r="E362" s="28" t="str">
        <f t="shared" si="49"/>
        <v/>
      </c>
      <c r="F362" s="28" t="str">
        <f t="shared" si="50"/>
        <v/>
      </c>
      <c r="G362" s="30" t="b">
        <f t="shared" si="43"/>
        <v>1</v>
      </c>
      <c r="H362" s="30" t="b">
        <f>IFERROR(AND(OR(NOT(D362), 'Upload Data'!$A349 &lt;&gt; "", 'Upload Data'!$B349 &lt;&gt; ""), I362, J362, S362 &lt;= 1), FALSE)</f>
        <v>1</v>
      </c>
      <c r="I362" s="30" t="b">
        <f t="shared" si="46"/>
        <v>1</v>
      </c>
      <c r="J362" s="30" t="b">
        <f t="shared" si="47"/>
        <v>1</v>
      </c>
      <c r="K362" s="31" t="s">
        <v>81</v>
      </c>
      <c r="L362" s="31" t="s">
        <v>81</v>
      </c>
      <c r="M362" s="30" t="b">
        <f>IFERROR(OR(NOT(D362), 'Upload Data'!E349 &lt;&gt; ""), FALSE)</f>
        <v>1</v>
      </c>
      <c r="N362" s="30" t="b">
        <f>IFERROR(OR(AND(NOT(D362), 'Upload Data'!F349 = ""), IFERROR(MATCH('Upload Data'!F349, listTradingRelationship, 0), FALSE)), FALSE)</f>
        <v>1</v>
      </c>
      <c r="O362" s="30"/>
      <c r="P362" s="30"/>
      <c r="Q362" s="30"/>
      <c r="R362" s="30" t="str">
        <f>IFERROR(IF('Upload Data'!$A349 &lt;&gt; "", 'Upload Data'!$A349, 'Upload Data'!$B349) &amp; "-" &amp; 'Upload Data'!$C349, "-")</f>
        <v>-</v>
      </c>
      <c r="S362" s="30">
        <f t="shared" si="48"/>
        <v>0</v>
      </c>
      <c r="T362" s="30"/>
      <c r="U362" s="30" t="b">
        <f>IFERROR(OR('Upload Data'!$A349 = "", IFERROR(AND(LEN('Upload Data'!$A349 ) = 11, LEFT('Upload Data'!$A349, 4) = "FSC-", MID('Upload Data'!$A349, 5, 1) &gt;= "A", MID('Upload Data'!$A349, 5, 1) &lt;= "Z", V362 &gt; 0, INT(V362) = V362), FALSE)), FALSE)</f>
        <v>1</v>
      </c>
      <c r="V362" s="30">
        <f>IFERROR(VALUE(RIGHT('Upload Data'!$A349, 6)), -1)</f>
        <v>-1</v>
      </c>
      <c r="W362" s="30"/>
      <c r="X362" s="30" t="b">
        <f>IFERROR(OR('Upload Data'!$B349 = "", IFERROR(AND(LEN(AA362) &gt;= 2, MATCH(AB362, listCertificateTypes, 0), AC362 &gt; -1, INT(AC362) = AC362), FALSE)), FALSE)</f>
        <v>1</v>
      </c>
      <c r="Y362" s="30">
        <f>IFERROR(FIND("-", 'Upload Data'!$B349, 1), 1000)</f>
        <v>1000</v>
      </c>
      <c r="Z362" s="30">
        <f>IFERROR(FIND("-", 'Upload Data'!$B349, Y362 + 1), 1000)</f>
        <v>1000</v>
      </c>
      <c r="AA362" s="30" t="str">
        <f>IFERROR(LEFT('Upload Data'!$B349, Y362 - 1), "")</f>
        <v/>
      </c>
      <c r="AB362" s="30" t="str">
        <f>IFERROR(MID('Upload Data'!$B349, Y362 + 1, Z362 - Y362 - 1), "")</f>
        <v/>
      </c>
      <c r="AC362" s="30">
        <f>IFERROR(VALUE(RIGHT('Upload Data'!$B349, 6)), -1)</f>
        <v>-1</v>
      </c>
    </row>
    <row r="363" spans="1:29">
      <c r="A363" s="29">
        <f t="shared" si="44"/>
        <v>350</v>
      </c>
      <c r="B363" s="28" t="b">
        <f>NOT(IFERROR('Upload Data'!A350 = "ERROR", TRUE))</f>
        <v>1</v>
      </c>
      <c r="C363" s="28">
        <f t="shared" si="45"/>
        <v>350</v>
      </c>
      <c r="D363" s="30" t="b">
        <f>IF(B363, ('Upload Data'!A350 &amp; 'Upload Data'!B350 &amp; 'Upload Data'!D350 &amp; 'Upload Data'!E350 &amp; 'Upload Data'!F350) &lt;&gt; "", FALSE)</f>
        <v>0</v>
      </c>
      <c r="E363" s="28" t="str">
        <f t="shared" si="49"/>
        <v/>
      </c>
      <c r="F363" s="28" t="str">
        <f t="shared" si="50"/>
        <v/>
      </c>
      <c r="G363" s="30" t="b">
        <f t="shared" si="43"/>
        <v>1</v>
      </c>
      <c r="H363" s="30" t="b">
        <f>IFERROR(AND(OR(NOT(D363), 'Upload Data'!$A350 &lt;&gt; "", 'Upload Data'!$B350 &lt;&gt; ""), I363, J363, S363 &lt;= 1), FALSE)</f>
        <v>1</v>
      </c>
      <c r="I363" s="30" t="b">
        <f t="shared" si="46"/>
        <v>1</v>
      </c>
      <c r="J363" s="30" t="b">
        <f t="shared" si="47"/>
        <v>1</v>
      </c>
      <c r="K363" s="31" t="s">
        <v>81</v>
      </c>
      <c r="L363" s="31" t="s">
        <v>81</v>
      </c>
      <c r="M363" s="30" t="b">
        <f>IFERROR(OR(NOT(D363), 'Upload Data'!E350 &lt;&gt; ""), FALSE)</f>
        <v>1</v>
      </c>
      <c r="N363" s="30" t="b">
        <f>IFERROR(OR(AND(NOT(D363), 'Upload Data'!F350 = ""), IFERROR(MATCH('Upload Data'!F350, listTradingRelationship, 0), FALSE)), FALSE)</f>
        <v>1</v>
      </c>
      <c r="O363" s="30"/>
      <c r="P363" s="30"/>
      <c r="Q363" s="30"/>
      <c r="R363" s="30" t="str">
        <f>IFERROR(IF('Upload Data'!$A350 &lt;&gt; "", 'Upload Data'!$A350, 'Upload Data'!$B350) &amp; "-" &amp; 'Upload Data'!$C350, "-")</f>
        <v>-</v>
      </c>
      <c r="S363" s="30">
        <f t="shared" si="48"/>
        <v>0</v>
      </c>
      <c r="T363" s="30"/>
      <c r="U363" s="30" t="b">
        <f>IFERROR(OR('Upload Data'!$A350 = "", IFERROR(AND(LEN('Upload Data'!$A350 ) = 11, LEFT('Upload Data'!$A350, 4) = "FSC-", MID('Upload Data'!$A350, 5, 1) &gt;= "A", MID('Upload Data'!$A350, 5, 1) &lt;= "Z", V363 &gt; 0, INT(V363) = V363), FALSE)), FALSE)</f>
        <v>1</v>
      </c>
      <c r="V363" s="30">
        <f>IFERROR(VALUE(RIGHT('Upload Data'!$A350, 6)), -1)</f>
        <v>-1</v>
      </c>
      <c r="W363" s="30"/>
      <c r="X363" s="30" t="b">
        <f>IFERROR(OR('Upload Data'!$B350 = "", IFERROR(AND(LEN(AA363) &gt;= 2, MATCH(AB363, listCertificateTypes, 0), AC363 &gt; -1, INT(AC363) = AC363), FALSE)), FALSE)</f>
        <v>1</v>
      </c>
      <c r="Y363" s="30">
        <f>IFERROR(FIND("-", 'Upload Data'!$B350, 1), 1000)</f>
        <v>1000</v>
      </c>
      <c r="Z363" s="30">
        <f>IFERROR(FIND("-", 'Upload Data'!$B350, Y363 + 1), 1000)</f>
        <v>1000</v>
      </c>
      <c r="AA363" s="30" t="str">
        <f>IFERROR(LEFT('Upload Data'!$B350, Y363 - 1), "")</f>
        <v/>
      </c>
      <c r="AB363" s="30" t="str">
        <f>IFERROR(MID('Upload Data'!$B350, Y363 + 1, Z363 - Y363 - 1), "")</f>
        <v/>
      </c>
      <c r="AC363" s="30">
        <f>IFERROR(VALUE(RIGHT('Upload Data'!$B350, 6)), -1)</f>
        <v>-1</v>
      </c>
    </row>
    <row r="364" spans="1:29">
      <c r="A364" s="29">
        <f t="shared" si="44"/>
        <v>351</v>
      </c>
      <c r="B364" s="28" t="b">
        <f>NOT(IFERROR('Upload Data'!A351 = "ERROR", TRUE))</f>
        <v>1</v>
      </c>
      <c r="C364" s="28">
        <f t="shared" si="45"/>
        <v>351</v>
      </c>
      <c r="D364" s="30" t="b">
        <f>IF(B364, ('Upload Data'!A351 &amp; 'Upload Data'!B351 &amp; 'Upload Data'!D351 &amp; 'Upload Data'!E351 &amp; 'Upload Data'!F351) &lt;&gt; "", FALSE)</f>
        <v>0</v>
      </c>
      <c r="E364" s="28" t="str">
        <f t="shared" si="49"/>
        <v/>
      </c>
      <c r="F364" s="28" t="str">
        <f t="shared" si="50"/>
        <v/>
      </c>
      <c r="G364" s="30" t="b">
        <f t="shared" si="43"/>
        <v>1</v>
      </c>
      <c r="H364" s="30" t="b">
        <f>IFERROR(AND(OR(NOT(D364), 'Upload Data'!$A351 &lt;&gt; "", 'Upload Data'!$B351 &lt;&gt; ""), I364, J364, S364 &lt;= 1), FALSE)</f>
        <v>1</v>
      </c>
      <c r="I364" s="30" t="b">
        <f t="shared" si="46"/>
        <v>1</v>
      </c>
      <c r="J364" s="30" t="b">
        <f t="shared" si="47"/>
        <v>1</v>
      </c>
      <c r="K364" s="31" t="s">
        <v>81</v>
      </c>
      <c r="L364" s="31" t="s">
        <v>81</v>
      </c>
      <c r="M364" s="30" t="b">
        <f>IFERROR(OR(NOT(D364), 'Upload Data'!E351 &lt;&gt; ""), FALSE)</f>
        <v>1</v>
      </c>
      <c r="N364" s="30" t="b">
        <f>IFERROR(OR(AND(NOT(D364), 'Upload Data'!F351 = ""), IFERROR(MATCH('Upload Data'!F351, listTradingRelationship, 0), FALSE)), FALSE)</f>
        <v>1</v>
      </c>
      <c r="O364" s="30"/>
      <c r="P364" s="30"/>
      <c r="Q364" s="30"/>
      <c r="R364" s="30" t="str">
        <f>IFERROR(IF('Upload Data'!$A351 &lt;&gt; "", 'Upload Data'!$A351, 'Upload Data'!$B351) &amp; "-" &amp; 'Upload Data'!$C351, "-")</f>
        <v>-</v>
      </c>
      <c r="S364" s="30">
        <f t="shared" si="48"/>
        <v>0</v>
      </c>
      <c r="T364" s="30"/>
      <c r="U364" s="30" t="b">
        <f>IFERROR(OR('Upload Data'!$A351 = "", IFERROR(AND(LEN('Upload Data'!$A351 ) = 11, LEFT('Upload Data'!$A351, 4) = "FSC-", MID('Upload Data'!$A351, 5, 1) &gt;= "A", MID('Upload Data'!$A351, 5, 1) &lt;= "Z", V364 &gt; 0, INT(V364) = V364), FALSE)), FALSE)</f>
        <v>1</v>
      </c>
      <c r="V364" s="30">
        <f>IFERROR(VALUE(RIGHT('Upload Data'!$A351, 6)), -1)</f>
        <v>-1</v>
      </c>
      <c r="W364" s="30"/>
      <c r="X364" s="30" t="b">
        <f>IFERROR(OR('Upload Data'!$B351 = "", IFERROR(AND(LEN(AA364) &gt;= 2, MATCH(AB364, listCertificateTypes, 0), AC364 &gt; -1, INT(AC364) = AC364), FALSE)), FALSE)</f>
        <v>1</v>
      </c>
      <c r="Y364" s="30">
        <f>IFERROR(FIND("-", 'Upload Data'!$B351, 1), 1000)</f>
        <v>1000</v>
      </c>
      <c r="Z364" s="30">
        <f>IFERROR(FIND("-", 'Upload Data'!$B351, Y364 + 1), 1000)</f>
        <v>1000</v>
      </c>
      <c r="AA364" s="30" t="str">
        <f>IFERROR(LEFT('Upload Data'!$B351, Y364 - 1), "")</f>
        <v/>
      </c>
      <c r="AB364" s="30" t="str">
        <f>IFERROR(MID('Upload Data'!$B351, Y364 + 1, Z364 - Y364 - 1), "")</f>
        <v/>
      </c>
      <c r="AC364" s="30">
        <f>IFERROR(VALUE(RIGHT('Upload Data'!$B351, 6)), -1)</f>
        <v>-1</v>
      </c>
    </row>
    <row r="365" spans="1:29">
      <c r="A365" s="29">
        <f t="shared" si="44"/>
        <v>352</v>
      </c>
      <c r="B365" s="28" t="b">
        <f>NOT(IFERROR('Upload Data'!A352 = "ERROR", TRUE))</f>
        <v>1</v>
      </c>
      <c r="C365" s="28">
        <f t="shared" si="45"/>
        <v>352</v>
      </c>
      <c r="D365" s="30" t="b">
        <f>IF(B365, ('Upload Data'!A352 &amp; 'Upload Data'!B352 &amp; 'Upload Data'!D352 &amp; 'Upload Data'!E352 &amp; 'Upload Data'!F352) &lt;&gt; "", FALSE)</f>
        <v>0</v>
      </c>
      <c r="E365" s="28" t="str">
        <f t="shared" si="49"/>
        <v/>
      </c>
      <c r="F365" s="28" t="str">
        <f t="shared" si="50"/>
        <v/>
      </c>
      <c r="G365" s="30" t="b">
        <f t="shared" si="43"/>
        <v>1</v>
      </c>
      <c r="H365" s="30" t="b">
        <f>IFERROR(AND(OR(NOT(D365), 'Upload Data'!$A352 &lt;&gt; "", 'Upload Data'!$B352 &lt;&gt; ""), I365, J365, S365 &lt;= 1), FALSE)</f>
        <v>1</v>
      </c>
      <c r="I365" s="30" t="b">
        <f t="shared" si="46"/>
        <v>1</v>
      </c>
      <c r="J365" s="30" t="b">
        <f t="shared" si="47"/>
        <v>1</v>
      </c>
      <c r="K365" s="31" t="s">
        <v>81</v>
      </c>
      <c r="L365" s="31" t="s">
        <v>81</v>
      </c>
      <c r="M365" s="30" t="b">
        <f>IFERROR(OR(NOT(D365), 'Upload Data'!E352 &lt;&gt; ""), FALSE)</f>
        <v>1</v>
      </c>
      <c r="N365" s="30" t="b">
        <f>IFERROR(OR(AND(NOT(D365), 'Upload Data'!F352 = ""), IFERROR(MATCH('Upload Data'!F352, listTradingRelationship, 0), FALSE)), FALSE)</f>
        <v>1</v>
      </c>
      <c r="O365" s="30"/>
      <c r="P365" s="30"/>
      <c r="Q365" s="30"/>
      <c r="R365" s="30" t="str">
        <f>IFERROR(IF('Upload Data'!$A352 &lt;&gt; "", 'Upload Data'!$A352, 'Upload Data'!$B352) &amp; "-" &amp; 'Upload Data'!$C352, "-")</f>
        <v>-</v>
      </c>
      <c r="S365" s="30">
        <f t="shared" si="48"/>
        <v>0</v>
      </c>
      <c r="T365" s="30"/>
      <c r="U365" s="30" t="b">
        <f>IFERROR(OR('Upload Data'!$A352 = "", IFERROR(AND(LEN('Upload Data'!$A352 ) = 11, LEFT('Upload Data'!$A352, 4) = "FSC-", MID('Upload Data'!$A352, 5, 1) &gt;= "A", MID('Upload Data'!$A352, 5, 1) &lt;= "Z", V365 &gt; 0, INT(V365) = V365), FALSE)), FALSE)</f>
        <v>1</v>
      </c>
      <c r="V365" s="30">
        <f>IFERROR(VALUE(RIGHT('Upload Data'!$A352, 6)), -1)</f>
        <v>-1</v>
      </c>
      <c r="W365" s="30"/>
      <c r="X365" s="30" t="b">
        <f>IFERROR(OR('Upload Data'!$B352 = "", IFERROR(AND(LEN(AA365) &gt;= 2, MATCH(AB365, listCertificateTypes, 0), AC365 &gt; -1, INT(AC365) = AC365), FALSE)), FALSE)</f>
        <v>1</v>
      </c>
      <c r="Y365" s="30">
        <f>IFERROR(FIND("-", 'Upload Data'!$B352, 1), 1000)</f>
        <v>1000</v>
      </c>
      <c r="Z365" s="30">
        <f>IFERROR(FIND("-", 'Upload Data'!$B352, Y365 + 1), 1000)</f>
        <v>1000</v>
      </c>
      <c r="AA365" s="30" t="str">
        <f>IFERROR(LEFT('Upload Data'!$B352, Y365 - 1), "")</f>
        <v/>
      </c>
      <c r="AB365" s="30" t="str">
        <f>IFERROR(MID('Upload Data'!$B352, Y365 + 1, Z365 - Y365 - 1), "")</f>
        <v/>
      </c>
      <c r="AC365" s="30">
        <f>IFERROR(VALUE(RIGHT('Upload Data'!$B352, 6)), -1)</f>
        <v>-1</v>
      </c>
    </row>
    <row r="366" spans="1:29">
      <c r="A366" s="29">
        <f t="shared" si="44"/>
        <v>353</v>
      </c>
      <c r="B366" s="28" t="b">
        <f>NOT(IFERROR('Upload Data'!A353 = "ERROR", TRUE))</f>
        <v>1</v>
      </c>
      <c r="C366" s="28">
        <f t="shared" si="45"/>
        <v>353</v>
      </c>
      <c r="D366" s="30" t="b">
        <f>IF(B366, ('Upload Data'!A353 &amp; 'Upload Data'!B353 &amp; 'Upload Data'!D353 &amp; 'Upload Data'!E353 &amp; 'Upload Data'!F353) &lt;&gt; "", FALSE)</f>
        <v>0</v>
      </c>
      <c r="E366" s="28" t="str">
        <f t="shared" si="49"/>
        <v/>
      </c>
      <c r="F366" s="28" t="str">
        <f t="shared" si="50"/>
        <v/>
      </c>
      <c r="G366" s="30" t="b">
        <f t="shared" si="43"/>
        <v>1</v>
      </c>
      <c r="H366" s="30" t="b">
        <f>IFERROR(AND(OR(NOT(D366), 'Upload Data'!$A353 &lt;&gt; "", 'Upload Data'!$B353 &lt;&gt; ""), I366, J366, S366 &lt;= 1), FALSE)</f>
        <v>1</v>
      </c>
      <c r="I366" s="30" t="b">
        <f t="shared" si="46"/>
        <v>1</v>
      </c>
      <c r="J366" s="30" t="b">
        <f t="shared" si="47"/>
        <v>1</v>
      </c>
      <c r="K366" s="31" t="s">
        <v>81</v>
      </c>
      <c r="L366" s="31" t="s">
        <v>81</v>
      </c>
      <c r="M366" s="30" t="b">
        <f>IFERROR(OR(NOT(D366), 'Upload Data'!E353 &lt;&gt; ""), FALSE)</f>
        <v>1</v>
      </c>
      <c r="N366" s="30" t="b">
        <f>IFERROR(OR(AND(NOT(D366), 'Upload Data'!F353 = ""), IFERROR(MATCH('Upload Data'!F353, listTradingRelationship, 0), FALSE)), FALSE)</f>
        <v>1</v>
      </c>
      <c r="O366" s="30"/>
      <c r="P366" s="30"/>
      <c r="Q366" s="30"/>
      <c r="R366" s="30" t="str">
        <f>IFERROR(IF('Upload Data'!$A353 &lt;&gt; "", 'Upload Data'!$A353, 'Upload Data'!$B353) &amp; "-" &amp; 'Upload Data'!$C353, "-")</f>
        <v>-</v>
      </c>
      <c r="S366" s="30">
        <f t="shared" si="48"/>
        <v>0</v>
      </c>
      <c r="T366" s="30"/>
      <c r="U366" s="30" t="b">
        <f>IFERROR(OR('Upload Data'!$A353 = "", IFERROR(AND(LEN('Upload Data'!$A353 ) = 11, LEFT('Upload Data'!$A353, 4) = "FSC-", MID('Upload Data'!$A353, 5, 1) &gt;= "A", MID('Upload Data'!$A353, 5, 1) &lt;= "Z", V366 &gt; 0, INT(V366) = V366), FALSE)), FALSE)</f>
        <v>1</v>
      </c>
      <c r="V366" s="30">
        <f>IFERROR(VALUE(RIGHT('Upload Data'!$A353, 6)), -1)</f>
        <v>-1</v>
      </c>
      <c r="W366" s="30"/>
      <c r="X366" s="30" t="b">
        <f>IFERROR(OR('Upload Data'!$B353 = "", IFERROR(AND(LEN(AA366) &gt;= 2, MATCH(AB366, listCertificateTypes, 0), AC366 &gt; -1, INT(AC366) = AC366), FALSE)), FALSE)</f>
        <v>1</v>
      </c>
      <c r="Y366" s="30">
        <f>IFERROR(FIND("-", 'Upload Data'!$B353, 1), 1000)</f>
        <v>1000</v>
      </c>
      <c r="Z366" s="30">
        <f>IFERROR(FIND("-", 'Upload Data'!$B353, Y366 + 1), 1000)</f>
        <v>1000</v>
      </c>
      <c r="AA366" s="30" t="str">
        <f>IFERROR(LEFT('Upload Data'!$B353, Y366 - 1), "")</f>
        <v/>
      </c>
      <c r="AB366" s="30" t="str">
        <f>IFERROR(MID('Upload Data'!$B353, Y366 + 1, Z366 - Y366 - 1), "")</f>
        <v/>
      </c>
      <c r="AC366" s="30">
        <f>IFERROR(VALUE(RIGHT('Upload Data'!$B353, 6)), -1)</f>
        <v>-1</v>
      </c>
    </row>
    <row r="367" spans="1:29">
      <c r="A367" s="29">
        <f t="shared" si="44"/>
        <v>354</v>
      </c>
      <c r="B367" s="28" t="b">
        <f>NOT(IFERROR('Upload Data'!A354 = "ERROR", TRUE))</f>
        <v>1</v>
      </c>
      <c r="C367" s="28">
        <f t="shared" si="45"/>
        <v>354</v>
      </c>
      <c r="D367" s="30" t="b">
        <f>IF(B367, ('Upload Data'!A354 &amp; 'Upload Data'!B354 &amp; 'Upload Data'!D354 &amp; 'Upload Data'!E354 &amp; 'Upload Data'!F354) &lt;&gt; "", FALSE)</f>
        <v>0</v>
      </c>
      <c r="E367" s="28" t="str">
        <f t="shared" si="49"/>
        <v/>
      </c>
      <c r="F367" s="28" t="str">
        <f t="shared" si="50"/>
        <v/>
      </c>
      <c r="G367" s="30" t="b">
        <f t="shared" si="43"/>
        <v>1</v>
      </c>
      <c r="H367" s="30" t="b">
        <f>IFERROR(AND(OR(NOT(D367), 'Upload Data'!$A354 &lt;&gt; "", 'Upload Data'!$B354 &lt;&gt; ""), I367, J367, S367 &lt;= 1), FALSE)</f>
        <v>1</v>
      </c>
      <c r="I367" s="30" t="b">
        <f t="shared" si="46"/>
        <v>1</v>
      </c>
      <c r="J367" s="30" t="b">
        <f t="shared" si="47"/>
        <v>1</v>
      </c>
      <c r="K367" s="31" t="s">
        <v>81</v>
      </c>
      <c r="L367" s="31" t="s">
        <v>81</v>
      </c>
      <c r="M367" s="30" t="b">
        <f>IFERROR(OR(NOT(D367), 'Upload Data'!E354 &lt;&gt; ""), FALSE)</f>
        <v>1</v>
      </c>
      <c r="N367" s="30" t="b">
        <f>IFERROR(OR(AND(NOT(D367), 'Upload Data'!F354 = ""), IFERROR(MATCH('Upload Data'!F354, listTradingRelationship, 0), FALSE)), FALSE)</f>
        <v>1</v>
      </c>
      <c r="O367" s="30"/>
      <c r="P367" s="30"/>
      <c r="Q367" s="30"/>
      <c r="R367" s="30" t="str">
        <f>IFERROR(IF('Upload Data'!$A354 &lt;&gt; "", 'Upload Data'!$A354, 'Upload Data'!$B354) &amp; "-" &amp; 'Upload Data'!$C354, "-")</f>
        <v>-</v>
      </c>
      <c r="S367" s="30">
        <f t="shared" si="48"/>
        <v>0</v>
      </c>
      <c r="T367" s="30"/>
      <c r="U367" s="30" t="b">
        <f>IFERROR(OR('Upload Data'!$A354 = "", IFERROR(AND(LEN('Upload Data'!$A354 ) = 11, LEFT('Upload Data'!$A354, 4) = "FSC-", MID('Upload Data'!$A354, 5, 1) &gt;= "A", MID('Upload Data'!$A354, 5, 1) &lt;= "Z", V367 &gt; 0, INT(V367) = V367), FALSE)), FALSE)</f>
        <v>1</v>
      </c>
      <c r="V367" s="30">
        <f>IFERROR(VALUE(RIGHT('Upload Data'!$A354, 6)), -1)</f>
        <v>-1</v>
      </c>
      <c r="W367" s="30"/>
      <c r="X367" s="30" t="b">
        <f>IFERROR(OR('Upload Data'!$B354 = "", IFERROR(AND(LEN(AA367) &gt;= 2, MATCH(AB367, listCertificateTypes, 0), AC367 &gt; -1, INT(AC367) = AC367), FALSE)), FALSE)</f>
        <v>1</v>
      </c>
      <c r="Y367" s="30">
        <f>IFERROR(FIND("-", 'Upload Data'!$B354, 1), 1000)</f>
        <v>1000</v>
      </c>
      <c r="Z367" s="30">
        <f>IFERROR(FIND("-", 'Upload Data'!$B354, Y367 + 1), 1000)</f>
        <v>1000</v>
      </c>
      <c r="AA367" s="30" t="str">
        <f>IFERROR(LEFT('Upload Data'!$B354, Y367 - 1), "")</f>
        <v/>
      </c>
      <c r="AB367" s="30" t="str">
        <f>IFERROR(MID('Upload Data'!$B354, Y367 + 1, Z367 - Y367 - 1), "")</f>
        <v/>
      </c>
      <c r="AC367" s="30">
        <f>IFERROR(VALUE(RIGHT('Upload Data'!$B354, 6)), -1)</f>
        <v>-1</v>
      </c>
    </row>
    <row r="368" spans="1:29">
      <c r="A368" s="29">
        <f t="shared" si="44"/>
        <v>355</v>
      </c>
      <c r="B368" s="28" t="b">
        <f>NOT(IFERROR('Upload Data'!A355 = "ERROR", TRUE))</f>
        <v>1</v>
      </c>
      <c r="C368" s="28">
        <f t="shared" si="45"/>
        <v>355</v>
      </c>
      <c r="D368" s="30" t="b">
        <f>IF(B368, ('Upload Data'!A355 &amp; 'Upload Data'!B355 &amp; 'Upload Data'!D355 &amp; 'Upload Data'!E355 &amp; 'Upload Data'!F355) &lt;&gt; "", FALSE)</f>
        <v>0</v>
      </c>
      <c r="E368" s="28" t="str">
        <f t="shared" si="49"/>
        <v/>
      </c>
      <c r="F368" s="28" t="str">
        <f t="shared" si="50"/>
        <v/>
      </c>
      <c r="G368" s="30" t="b">
        <f t="shared" si="43"/>
        <v>1</v>
      </c>
      <c r="H368" s="30" t="b">
        <f>IFERROR(AND(OR(NOT(D368), 'Upload Data'!$A355 &lt;&gt; "", 'Upload Data'!$B355 &lt;&gt; ""), I368, J368, S368 &lt;= 1), FALSE)</f>
        <v>1</v>
      </c>
      <c r="I368" s="30" t="b">
        <f t="shared" si="46"/>
        <v>1</v>
      </c>
      <c r="J368" s="30" t="b">
        <f t="shared" si="47"/>
        <v>1</v>
      </c>
      <c r="K368" s="31" t="s">
        <v>81</v>
      </c>
      <c r="L368" s="31" t="s">
        <v>81</v>
      </c>
      <c r="M368" s="30" t="b">
        <f>IFERROR(OR(NOT(D368), 'Upload Data'!E355 &lt;&gt; ""), FALSE)</f>
        <v>1</v>
      </c>
      <c r="N368" s="30" t="b">
        <f>IFERROR(OR(AND(NOT(D368), 'Upload Data'!F355 = ""), IFERROR(MATCH('Upload Data'!F355, listTradingRelationship, 0), FALSE)), FALSE)</f>
        <v>1</v>
      </c>
      <c r="O368" s="30"/>
      <c r="P368" s="30"/>
      <c r="Q368" s="30"/>
      <c r="R368" s="30" t="str">
        <f>IFERROR(IF('Upload Data'!$A355 &lt;&gt; "", 'Upload Data'!$A355, 'Upload Data'!$B355) &amp; "-" &amp; 'Upload Data'!$C355, "-")</f>
        <v>-</v>
      </c>
      <c r="S368" s="30">
        <f t="shared" si="48"/>
        <v>0</v>
      </c>
      <c r="T368" s="30"/>
      <c r="U368" s="30" t="b">
        <f>IFERROR(OR('Upload Data'!$A355 = "", IFERROR(AND(LEN('Upload Data'!$A355 ) = 11, LEFT('Upload Data'!$A355, 4) = "FSC-", MID('Upload Data'!$A355, 5, 1) &gt;= "A", MID('Upload Data'!$A355, 5, 1) &lt;= "Z", V368 &gt; 0, INT(V368) = V368), FALSE)), FALSE)</f>
        <v>1</v>
      </c>
      <c r="V368" s="30">
        <f>IFERROR(VALUE(RIGHT('Upload Data'!$A355, 6)), -1)</f>
        <v>-1</v>
      </c>
      <c r="W368" s="30"/>
      <c r="X368" s="30" t="b">
        <f>IFERROR(OR('Upload Data'!$B355 = "", IFERROR(AND(LEN(AA368) &gt;= 2, MATCH(AB368, listCertificateTypes, 0), AC368 &gt; -1, INT(AC368) = AC368), FALSE)), FALSE)</f>
        <v>1</v>
      </c>
      <c r="Y368" s="30">
        <f>IFERROR(FIND("-", 'Upload Data'!$B355, 1), 1000)</f>
        <v>1000</v>
      </c>
      <c r="Z368" s="30">
        <f>IFERROR(FIND("-", 'Upload Data'!$B355, Y368 + 1), 1000)</f>
        <v>1000</v>
      </c>
      <c r="AA368" s="30" t="str">
        <f>IFERROR(LEFT('Upload Data'!$B355, Y368 - 1), "")</f>
        <v/>
      </c>
      <c r="AB368" s="30" t="str">
        <f>IFERROR(MID('Upload Data'!$B355, Y368 + 1, Z368 - Y368 - 1), "")</f>
        <v/>
      </c>
      <c r="AC368" s="30">
        <f>IFERROR(VALUE(RIGHT('Upload Data'!$B355, 6)), -1)</f>
        <v>-1</v>
      </c>
    </row>
    <row r="369" spans="1:29">
      <c r="A369" s="29">
        <f t="shared" si="44"/>
        <v>356</v>
      </c>
      <c r="B369" s="28" t="b">
        <f>NOT(IFERROR('Upload Data'!A356 = "ERROR", TRUE))</f>
        <v>1</v>
      </c>
      <c r="C369" s="28">
        <f t="shared" si="45"/>
        <v>356</v>
      </c>
      <c r="D369" s="30" t="b">
        <f>IF(B369, ('Upload Data'!A356 &amp; 'Upload Data'!B356 &amp; 'Upload Data'!D356 &amp; 'Upload Data'!E356 &amp; 'Upload Data'!F356) &lt;&gt; "", FALSE)</f>
        <v>0</v>
      </c>
      <c r="E369" s="28" t="str">
        <f t="shared" si="49"/>
        <v/>
      </c>
      <c r="F369" s="28" t="str">
        <f t="shared" si="50"/>
        <v/>
      </c>
      <c r="G369" s="30" t="b">
        <f t="shared" si="43"/>
        <v>1</v>
      </c>
      <c r="H369" s="30" t="b">
        <f>IFERROR(AND(OR(NOT(D369), 'Upload Data'!$A356 &lt;&gt; "", 'Upload Data'!$B356 &lt;&gt; ""), I369, J369, S369 &lt;= 1), FALSE)</f>
        <v>1</v>
      </c>
      <c r="I369" s="30" t="b">
        <f t="shared" si="46"/>
        <v>1</v>
      </c>
      <c r="J369" s="30" t="b">
        <f t="shared" si="47"/>
        <v>1</v>
      </c>
      <c r="K369" s="31" t="s">
        <v>81</v>
      </c>
      <c r="L369" s="31" t="s">
        <v>81</v>
      </c>
      <c r="M369" s="30" t="b">
        <f>IFERROR(OR(NOT(D369), 'Upload Data'!E356 &lt;&gt; ""), FALSE)</f>
        <v>1</v>
      </c>
      <c r="N369" s="30" t="b">
        <f>IFERROR(OR(AND(NOT(D369), 'Upload Data'!F356 = ""), IFERROR(MATCH('Upload Data'!F356, listTradingRelationship, 0), FALSE)), FALSE)</f>
        <v>1</v>
      </c>
      <c r="O369" s="30"/>
      <c r="P369" s="30"/>
      <c r="Q369" s="30"/>
      <c r="R369" s="30" t="str">
        <f>IFERROR(IF('Upload Data'!$A356 &lt;&gt; "", 'Upload Data'!$A356, 'Upload Data'!$B356) &amp; "-" &amp; 'Upload Data'!$C356, "-")</f>
        <v>-</v>
      </c>
      <c r="S369" s="30">
        <f t="shared" si="48"/>
        <v>0</v>
      </c>
      <c r="T369" s="30"/>
      <c r="U369" s="30" t="b">
        <f>IFERROR(OR('Upload Data'!$A356 = "", IFERROR(AND(LEN('Upload Data'!$A356 ) = 11, LEFT('Upload Data'!$A356, 4) = "FSC-", MID('Upload Data'!$A356, 5, 1) &gt;= "A", MID('Upload Data'!$A356, 5, 1) &lt;= "Z", V369 &gt; 0, INT(V369) = V369), FALSE)), FALSE)</f>
        <v>1</v>
      </c>
      <c r="V369" s="30">
        <f>IFERROR(VALUE(RIGHT('Upload Data'!$A356, 6)), -1)</f>
        <v>-1</v>
      </c>
      <c r="W369" s="30"/>
      <c r="X369" s="30" t="b">
        <f>IFERROR(OR('Upload Data'!$B356 = "", IFERROR(AND(LEN(AA369) &gt;= 2, MATCH(AB369, listCertificateTypes, 0), AC369 &gt; -1, INT(AC369) = AC369), FALSE)), FALSE)</f>
        <v>1</v>
      </c>
      <c r="Y369" s="30">
        <f>IFERROR(FIND("-", 'Upload Data'!$B356, 1), 1000)</f>
        <v>1000</v>
      </c>
      <c r="Z369" s="30">
        <f>IFERROR(FIND("-", 'Upload Data'!$B356, Y369 + 1), 1000)</f>
        <v>1000</v>
      </c>
      <c r="AA369" s="30" t="str">
        <f>IFERROR(LEFT('Upload Data'!$B356, Y369 - 1), "")</f>
        <v/>
      </c>
      <c r="AB369" s="30" t="str">
        <f>IFERROR(MID('Upload Data'!$B356, Y369 + 1, Z369 - Y369 - 1), "")</f>
        <v/>
      </c>
      <c r="AC369" s="30">
        <f>IFERROR(VALUE(RIGHT('Upload Data'!$B356, 6)), -1)</f>
        <v>-1</v>
      </c>
    </row>
    <row r="370" spans="1:29">
      <c r="A370" s="29">
        <f t="shared" si="44"/>
        <v>357</v>
      </c>
      <c r="B370" s="28" t="b">
        <f>NOT(IFERROR('Upload Data'!A357 = "ERROR", TRUE))</f>
        <v>1</v>
      </c>
      <c r="C370" s="28">
        <f t="shared" si="45"/>
        <v>357</v>
      </c>
      <c r="D370" s="30" t="b">
        <f>IF(B370, ('Upload Data'!A357 &amp; 'Upload Data'!B357 &amp; 'Upload Data'!D357 &amp; 'Upload Data'!E357 &amp; 'Upload Data'!F357) &lt;&gt; "", FALSE)</f>
        <v>0</v>
      </c>
      <c r="E370" s="28" t="str">
        <f t="shared" si="49"/>
        <v/>
      </c>
      <c r="F370" s="28" t="str">
        <f t="shared" si="50"/>
        <v/>
      </c>
      <c r="G370" s="30" t="b">
        <f t="shared" si="43"/>
        <v>1</v>
      </c>
      <c r="H370" s="30" t="b">
        <f>IFERROR(AND(OR(NOT(D370), 'Upload Data'!$A357 &lt;&gt; "", 'Upload Data'!$B357 &lt;&gt; ""), I370, J370, S370 &lt;= 1), FALSE)</f>
        <v>1</v>
      </c>
      <c r="I370" s="30" t="b">
        <f t="shared" si="46"/>
        <v>1</v>
      </c>
      <c r="J370" s="30" t="b">
        <f t="shared" si="47"/>
        <v>1</v>
      </c>
      <c r="K370" s="31" t="s">
        <v>81</v>
      </c>
      <c r="L370" s="31" t="s">
        <v>81</v>
      </c>
      <c r="M370" s="30" t="b">
        <f>IFERROR(OR(NOT(D370), 'Upload Data'!E357 &lt;&gt; ""), FALSE)</f>
        <v>1</v>
      </c>
      <c r="N370" s="30" t="b">
        <f>IFERROR(OR(AND(NOT(D370), 'Upload Data'!F357 = ""), IFERROR(MATCH('Upload Data'!F357, listTradingRelationship, 0), FALSE)), FALSE)</f>
        <v>1</v>
      </c>
      <c r="O370" s="30"/>
      <c r="P370" s="30"/>
      <c r="Q370" s="30"/>
      <c r="R370" s="30" t="str">
        <f>IFERROR(IF('Upload Data'!$A357 &lt;&gt; "", 'Upload Data'!$A357, 'Upload Data'!$B357) &amp; "-" &amp; 'Upload Data'!$C357, "-")</f>
        <v>-</v>
      </c>
      <c r="S370" s="30">
        <f t="shared" si="48"/>
        <v>0</v>
      </c>
      <c r="T370" s="30"/>
      <c r="U370" s="30" t="b">
        <f>IFERROR(OR('Upload Data'!$A357 = "", IFERROR(AND(LEN('Upload Data'!$A357 ) = 11, LEFT('Upload Data'!$A357, 4) = "FSC-", MID('Upload Data'!$A357, 5, 1) &gt;= "A", MID('Upload Data'!$A357, 5, 1) &lt;= "Z", V370 &gt; 0, INT(V370) = V370), FALSE)), FALSE)</f>
        <v>1</v>
      </c>
      <c r="V370" s="30">
        <f>IFERROR(VALUE(RIGHT('Upload Data'!$A357, 6)), -1)</f>
        <v>-1</v>
      </c>
      <c r="W370" s="30"/>
      <c r="X370" s="30" t="b">
        <f>IFERROR(OR('Upload Data'!$B357 = "", IFERROR(AND(LEN(AA370) &gt;= 2, MATCH(AB370, listCertificateTypes, 0), AC370 &gt; -1, INT(AC370) = AC370), FALSE)), FALSE)</f>
        <v>1</v>
      </c>
      <c r="Y370" s="30">
        <f>IFERROR(FIND("-", 'Upload Data'!$B357, 1), 1000)</f>
        <v>1000</v>
      </c>
      <c r="Z370" s="30">
        <f>IFERROR(FIND("-", 'Upload Data'!$B357, Y370 + 1), 1000)</f>
        <v>1000</v>
      </c>
      <c r="AA370" s="30" t="str">
        <f>IFERROR(LEFT('Upload Data'!$B357, Y370 - 1), "")</f>
        <v/>
      </c>
      <c r="AB370" s="30" t="str">
        <f>IFERROR(MID('Upload Data'!$B357, Y370 + 1, Z370 - Y370 - 1), "")</f>
        <v/>
      </c>
      <c r="AC370" s="30">
        <f>IFERROR(VALUE(RIGHT('Upload Data'!$B357, 6)), -1)</f>
        <v>-1</v>
      </c>
    </row>
    <row r="371" spans="1:29">
      <c r="A371" s="29">
        <f t="shared" si="44"/>
        <v>358</v>
      </c>
      <c r="B371" s="28" t="b">
        <f>NOT(IFERROR('Upload Data'!A358 = "ERROR", TRUE))</f>
        <v>1</v>
      </c>
      <c r="C371" s="28">
        <f t="shared" si="45"/>
        <v>358</v>
      </c>
      <c r="D371" s="30" t="b">
        <f>IF(B371, ('Upload Data'!A358 &amp; 'Upload Data'!B358 &amp; 'Upload Data'!D358 &amp; 'Upload Data'!E358 &amp; 'Upload Data'!F358) &lt;&gt; "", FALSE)</f>
        <v>0</v>
      </c>
      <c r="E371" s="28" t="str">
        <f t="shared" si="49"/>
        <v/>
      </c>
      <c r="F371" s="28" t="str">
        <f t="shared" si="50"/>
        <v/>
      </c>
      <c r="G371" s="30" t="b">
        <f t="shared" si="43"/>
        <v>1</v>
      </c>
      <c r="H371" s="30" t="b">
        <f>IFERROR(AND(OR(NOT(D371), 'Upload Data'!$A358 &lt;&gt; "", 'Upload Data'!$B358 &lt;&gt; ""), I371, J371, S371 &lt;= 1), FALSE)</f>
        <v>1</v>
      </c>
      <c r="I371" s="30" t="b">
        <f t="shared" si="46"/>
        <v>1</v>
      </c>
      <c r="J371" s="30" t="b">
        <f t="shared" si="47"/>
        <v>1</v>
      </c>
      <c r="K371" s="31" t="s">
        <v>81</v>
      </c>
      <c r="L371" s="31" t="s">
        <v>81</v>
      </c>
      <c r="M371" s="30" t="b">
        <f>IFERROR(OR(NOT(D371), 'Upload Data'!E358 &lt;&gt; ""), FALSE)</f>
        <v>1</v>
      </c>
      <c r="N371" s="30" t="b">
        <f>IFERROR(OR(AND(NOT(D371), 'Upload Data'!F358 = ""), IFERROR(MATCH('Upload Data'!F358, listTradingRelationship, 0), FALSE)), FALSE)</f>
        <v>1</v>
      </c>
      <c r="O371" s="30"/>
      <c r="P371" s="30"/>
      <c r="Q371" s="30"/>
      <c r="R371" s="30" t="str">
        <f>IFERROR(IF('Upload Data'!$A358 &lt;&gt; "", 'Upload Data'!$A358, 'Upload Data'!$B358) &amp; "-" &amp; 'Upload Data'!$C358, "-")</f>
        <v>-</v>
      </c>
      <c r="S371" s="30">
        <f t="shared" si="48"/>
        <v>0</v>
      </c>
      <c r="T371" s="30"/>
      <c r="U371" s="30" t="b">
        <f>IFERROR(OR('Upload Data'!$A358 = "", IFERROR(AND(LEN('Upload Data'!$A358 ) = 11, LEFT('Upload Data'!$A358, 4) = "FSC-", MID('Upload Data'!$A358, 5, 1) &gt;= "A", MID('Upload Data'!$A358, 5, 1) &lt;= "Z", V371 &gt; 0, INT(V371) = V371), FALSE)), FALSE)</f>
        <v>1</v>
      </c>
      <c r="V371" s="30">
        <f>IFERROR(VALUE(RIGHT('Upload Data'!$A358, 6)), -1)</f>
        <v>-1</v>
      </c>
      <c r="W371" s="30"/>
      <c r="X371" s="30" t="b">
        <f>IFERROR(OR('Upload Data'!$B358 = "", IFERROR(AND(LEN(AA371) &gt;= 2, MATCH(AB371, listCertificateTypes, 0), AC371 &gt; -1, INT(AC371) = AC371), FALSE)), FALSE)</f>
        <v>1</v>
      </c>
      <c r="Y371" s="30">
        <f>IFERROR(FIND("-", 'Upload Data'!$B358, 1), 1000)</f>
        <v>1000</v>
      </c>
      <c r="Z371" s="30">
        <f>IFERROR(FIND("-", 'Upload Data'!$B358, Y371 + 1), 1000)</f>
        <v>1000</v>
      </c>
      <c r="AA371" s="30" t="str">
        <f>IFERROR(LEFT('Upload Data'!$B358, Y371 - 1), "")</f>
        <v/>
      </c>
      <c r="AB371" s="30" t="str">
        <f>IFERROR(MID('Upload Data'!$B358, Y371 + 1, Z371 - Y371 - 1), "")</f>
        <v/>
      </c>
      <c r="AC371" s="30">
        <f>IFERROR(VALUE(RIGHT('Upload Data'!$B358, 6)), -1)</f>
        <v>-1</v>
      </c>
    </row>
    <row r="372" spans="1:29">
      <c r="A372" s="29">
        <f t="shared" si="44"/>
        <v>359</v>
      </c>
      <c r="B372" s="28" t="b">
        <f>NOT(IFERROR('Upload Data'!A359 = "ERROR", TRUE))</f>
        <v>1</v>
      </c>
      <c r="C372" s="28">
        <f t="shared" si="45"/>
        <v>359</v>
      </c>
      <c r="D372" s="30" t="b">
        <f>IF(B372, ('Upload Data'!A359 &amp; 'Upload Data'!B359 &amp; 'Upload Data'!D359 &amp; 'Upload Data'!E359 &amp; 'Upload Data'!F359) &lt;&gt; "", FALSE)</f>
        <v>0</v>
      </c>
      <c r="E372" s="28" t="str">
        <f t="shared" si="49"/>
        <v/>
      </c>
      <c r="F372" s="28" t="str">
        <f t="shared" si="50"/>
        <v/>
      </c>
      <c r="G372" s="30" t="b">
        <f t="shared" si="43"/>
        <v>1</v>
      </c>
      <c r="H372" s="30" t="b">
        <f>IFERROR(AND(OR(NOT(D372), 'Upload Data'!$A359 &lt;&gt; "", 'Upload Data'!$B359 &lt;&gt; ""), I372, J372, S372 &lt;= 1), FALSE)</f>
        <v>1</v>
      </c>
      <c r="I372" s="30" t="b">
        <f t="shared" si="46"/>
        <v>1</v>
      </c>
      <c r="J372" s="30" t="b">
        <f t="shared" si="47"/>
        <v>1</v>
      </c>
      <c r="K372" s="31" t="s">
        <v>81</v>
      </c>
      <c r="L372" s="31" t="s">
        <v>81</v>
      </c>
      <c r="M372" s="30" t="b">
        <f>IFERROR(OR(NOT(D372), 'Upload Data'!E359 &lt;&gt; ""), FALSE)</f>
        <v>1</v>
      </c>
      <c r="N372" s="30" t="b">
        <f>IFERROR(OR(AND(NOT(D372), 'Upload Data'!F359 = ""), IFERROR(MATCH('Upload Data'!F359, listTradingRelationship, 0), FALSE)), FALSE)</f>
        <v>1</v>
      </c>
      <c r="O372" s="30"/>
      <c r="P372" s="30"/>
      <c r="Q372" s="30"/>
      <c r="R372" s="30" t="str">
        <f>IFERROR(IF('Upload Data'!$A359 &lt;&gt; "", 'Upload Data'!$A359, 'Upload Data'!$B359) &amp; "-" &amp; 'Upload Data'!$C359, "-")</f>
        <v>-</v>
      </c>
      <c r="S372" s="30">
        <f t="shared" si="48"/>
        <v>0</v>
      </c>
      <c r="T372" s="30"/>
      <c r="U372" s="30" t="b">
        <f>IFERROR(OR('Upload Data'!$A359 = "", IFERROR(AND(LEN('Upload Data'!$A359 ) = 11, LEFT('Upload Data'!$A359, 4) = "FSC-", MID('Upload Data'!$A359, 5, 1) &gt;= "A", MID('Upload Data'!$A359, 5, 1) &lt;= "Z", V372 &gt; 0, INT(V372) = V372), FALSE)), FALSE)</f>
        <v>1</v>
      </c>
      <c r="V372" s="30">
        <f>IFERROR(VALUE(RIGHT('Upload Data'!$A359, 6)), -1)</f>
        <v>-1</v>
      </c>
      <c r="W372" s="30"/>
      <c r="X372" s="30" t="b">
        <f>IFERROR(OR('Upload Data'!$B359 = "", IFERROR(AND(LEN(AA372) &gt;= 2, MATCH(AB372, listCertificateTypes, 0), AC372 &gt; -1, INT(AC372) = AC372), FALSE)), FALSE)</f>
        <v>1</v>
      </c>
      <c r="Y372" s="30">
        <f>IFERROR(FIND("-", 'Upload Data'!$B359, 1), 1000)</f>
        <v>1000</v>
      </c>
      <c r="Z372" s="30">
        <f>IFERROR(FIND("-", 'Upload Data'!$B359, Y372 + 1), 1000)</f>
        <v>1000</v>
      </c>
      <c r="AA372" s="30" t="str">
        <f>IFERROR(LEFT('Upload Data'!$B359, Y372 - 1), "")</f>
        <v/>
      </c>
      <c r="AB372" s="30" t="str">
        <f>IFERROR(MID('Upload Data'!$B359, Y372 + 1, Z372 - Y372 - 1), "")</f>
        <v/>
      </c>
      <c r="AC372" s="30">
        <f>IFERROR(VALUE(RIGHT('Upload Data'!$B359, 6)), -1)</f>
        <v>-1</v>
      </c>
    </row>
    <row r="373" spans="1:29">
      <c r="A373" s="29">
        <f t="shared" si="44"/>
        <v>360</v>
      </c>
      <c r="B373" s="28" t="b">
        <f>NOT(IFERROR('Upload Data'!A360 = "ERROR", TRUE))</f>
        <v>1</v>
      </c>
      <c r="C373" s="28">
        <f t="shared" si="45"/>
        <v>360</v>
      </c>
      <c r="D373" s="30" t="b">
        <f>IF(B373, ('Upload Data'!A360 &amp; 'Upload Data'!B360 &amp; 'Upload Data'!D360 &amp; 'Upload Data'!E360 &amp; 'Upload Data'!F360) &lt;&gt; "", FALSE)</f>
        <v>0</v>
      </c>
      <c r="E373" s="28" t="str">
        <f t="shared" si="49"/>
        <v/>
      </c>
      <c r="F373" s="28" t="str">
        <f t="shared" si="50"/>
        <v/>
      </c>
      <c r="G373" s="30" t="b">
        <f t="shared" si="43"/>
        <v>1</v>
      </c>
      <c r="H373" s="30" t="b">
        <f>IFERROR(AND(OR(NOT(D373), 'Upload Data'!$A360 &lt;&gt; "", 'Upload Data'!$B360 &lt;&gt; ""), I373, J373, S373 &lt;= 1), FALSE)</f>
        <v>1</v>
      </c>
      <c r="I373" s="30" t="b">
        <f t="shared" si="46"/>
        <v>1</v>
      </c>
      <c r="J373" s="30" t="b">
        <f t="shared" si="47"/>
        <v>1</v>
      </c>
      <c r="K373" s="31" t="s">
        <v>81</v>
      </c>
      <c r="L373" s="31" t="s">
        <v>81</v>
      </c>
      <c r="M373" s="30" t="b">
        <f>IFERROR(OR(NOT(D373), 'Upload Data'!E360 &lt;&gt; ""), FALSE)</f>
        <v>1</v>
      </c>
      <c r="N373" s="30" t="b">
        <f>IFERROR(OR(AND(NOT(D373), 'Upload Data'!F360 = ""), IFERROR(MATCH('Upload Data'!F360, listTradingRelationship, 0), FALSE)), FALSE)</f>
        <v>1</v>
      </c>
      <c r="O373" s="30"/>
      <c r="P373" s="30"/>
      <c r="Q373" s="30"/>
      <c r="R373" s="30" t="str">
        <f>IFERROR(IF('Upload Data'!$A360 &lt;&gt; "", 'Upload Data'!$A360, 'Upload Data'!$B360) &amp; "-" &amp; 'Upload Data'!$C360, "-")</f>
        <v>-</v>
      </c>
      <c r="S373" s="30">
        <f t="shared" si="48"/>
        <v>0</v>
      </c>
      <c r="T373" s="30"/>
      <c r="U373" s="30" t="b">
        <f>IFERROR(OR('Upload Data'!$A360 = "", IFERROR(AND(LEN('Upload Data'!$A360 ) = 11, LEFT('Upload Data'!$A360, 4) = "FSC-", MID('Upload Data'!$A360, 5, 1) &gt;= "A", MID('Upload Data'!$A360, 5, 1) &lt;= "Z", V373 &gt; 0, INT(V373) = V373), FALSE)), FALSE)</f>
        <v>1</v>
      </c>
      <c r="V373" s="30">
        <f>IFERROR(VALUE(RIGHT('Upload Data'!$A360, 6)), -1)</f>
        <v>-1</v>
      </c>
      <c r="W373" s="30"/>
      <c r="X373" s="30" t="b">
        <f>IFERROR(OR('Upload Data'!$B360 = "", IFERROR(AND(LEN(AA373) &gt;= 2, MATCH(AB373, listCertificateTypes, 0), AC373 &gt; -1, INT(AC373) = AC373), FALSE)), FALSE)</f>
        <v>1</v>
      </c>
      <c r="Y373" s="30">
        <f>IFERROR(FIND("-", 'Upload Data'!$B360, 1), 1000)</f>
        <v>1000</v>
      </c>
      <c r="Z373" s="30">
        <f>IFERROR(FIND("-", 'Upload Data'!$B360, Y373 + 1), 1000)</f>
        <v>1000</v>
      </c>
      <c r="AA373" s="30" t="str">
        <f>IFERROR(LEFT('Upload Data'!$B360, Y373 - 1), "")</f>
        <v/>
      </c>
      <c r="AB373" s="30" t="str">
        <f>IFERROR(MID('Upload Data'!$B360, Y373 + 1, Z373 - Y373 - 1), "")</f>
        <v/>
      </c>
      <c r="AC373" s="30">
        <f>IFERROR(VALUE(RIGHT('Upload Data'!$B360, 6)), -1)</f>
        <v>-1</v>
      </c>
    </row>
    <row r="374" spans="1:29">
      <c r="A374" s="29">
        <f t="shared" si="44"/>
        <v>361</v>
      </c>
      <c r="B374" s="28" t="b">
        <f>NOT(IFERROR('Upload Data'!A361 = "ERROR", TRUE))</f>
        <v>1</v>
      </c>
      <c r="C374" s="28">
        <f t="shared" si="45"/>
        <v>361</v>
      </c>
      <c r="D374" s="30" t="b">
        <f>IF(B374, ('Upload Data'!A361 &amp; 'Upload Data'!B361 &amp; 'Upload Data'!D361 &amp; 'Upload Data'!E361 &amp; 'Upload Data'!F361) &lt;&gt; "", FALSE)</f>
        <v>0</v>
      </c>
      <c r="E374" s="28" t="str">
        <f t="shared" si="49"/>
        <v/>
      </c>
      <c r="F374" s="28" t="str">
        <f t="shared" si="50"/>
        <v/>
      </c>
      <c r="G374" s="30" t="b">
        <f t="shared" si="43"/>
        <v>1</v>
      </c>
      <c r="H374" s="30" t="b">
        <f>IFERROR(AND(OR(NOT(D374), 'Upload Data'!$A361 &lt;&gt; "", 'Upload Data'!$B361 &lt;&gt; ""), I374, J374, S374 &lt;= 1), FALSE)</f>
        <v>1</v>
      </c>
      <c r="I374" s="30" t="b">
        <f t="shared" si="46"/>
        <v>1</v>
      </c>
      <c r="J374" s="30" t="b">
        <f t="shared" si="47"/>
        <v>1</v>
      </c>
      <c r="K374" s="31" t="s">
        <v>81</v>
      </c>
      <c r="L374" s="31" t="s">
        <v>81</v>
      </c>
      <c r="M374" s="30" t="b">
        <f>IFERROR(OR(NOT(D374), 'Upload Data'!E361 &lt;&gt; ""), FALSE)</f>
        <v>1</v>
      </c>
      <c r="N374" s="30" t="b">
        <f>IFERROR(OR(AND(NOT(D374), 'Upload Data'!F361 = ""), IFERROR(MATCH('Upload Data'!F361, listTradingRelationship, 0), FALSE)), FALSE)</f>
        <v>1</v>
      </c>
      <c r="O374" s="30"/>
      <c r="P374" s="30"/>
      <c r="Q374" s="30"/>
      <c r="R374" s="30" t="str">
        <f>IFERROR(IF('Upload Data'!$A361 &lt;&gt; "", 'Upload Data'!$A361, 'Upload Data'!$B361) &amp; "-" &amp; 'Upload Data'!$C361, "-")</f>
        <v>-</v>
      </c>
      <c r="S374" s="30">
        <f t="shared" si="48"/>
        <v>0</v>
      </c>
      <c r="T374" s="30"/>
      <c r="U374" s="30" t="b">
        <f>IFERROR(OR('Upload Data'!$A361 = "", IFERROR(AND(LEN('Upload Data'!$A361 ) = 11, LEFT('Upload Data'!$A361, 4) = "FSC-", MID('Upload Data'!$A361, 5, 1) &gt;= "A", MID('Upload Data'!$A361, 5, 1) &lt;= "Z", V374 &gt; 0, INT(V374) = V374), FALSE)), FALSE)</f>
        <v>1</v>
      </c>
      <c r="V374" s="30">
        <f>IFERROR(VALUE(RIGHT('Upload Data'!$A361, 6)), -1)</f>
        <v>-1</v>
      </c>
      <c r="W374" s="30"/>
      <c r="X374" s="30" t="b">
        <f>IFERROR(OR('Upload Data'!$B361 = "", IFERROR(AND(LEN(AA374) &gt;= 2, MATCH(AB374, listCertificateTypes, 0), AC374 &gt; -1, INT(AC374) = AC374), FALSE)), FALSE)</f>
        <v>1</v>
      </c>
      <c r="Y374" s="30">
        <f>IFERROR(FIND("-", 'Upload Data'!$B361, 1), 1000)</f>
        <v>1000</v>
      </c>
      <c r="Z374" s="30">
        <f>IFERROR(FIND("-", 'Upload Data'!$B361, Y374 + 1), 1000)</f>
        <v>1000</v>
      </c>
      <c r="AA374" s="30" t="str">
        <f>IFERROR(LEFT('Upload Data'!$B361, Y374 - 1), "")</f>
        <v/>
      </c>
      <c r="AB374" s="30" t="str">
        <f>IFERROR(MID('Upload Data'!$B361, Y374 + 1, Z374 - Y374 - 1), "")</f>
        <v/>
      </c>
      <c r="AC374" s="30">
        <f>IFERROR(VALUE(RIGHT('Upload Data'!$B361, 6)), -1)</f>
        <v>-1</v>
      </c>
    </row>
    <row r="375" spans="1:29">
      <c r="A375" s="29">
        <f t="shared" si="44"/>
        <v>362</v>
      </c>
      <c r="B375" s="28" t="b">
        <f>NOT(IFERROR('Upload Data'!A362 = "ERROR", TRUE))</f>
        <v>1</v>
      </c>
      <c r="C375" s="28">
        <f t="shared" si="45"/>
        <v>362</v>
      </c>
      <c r="D375" s="30" t="b">
        <f>IF(B375, ('Upload Data'!A362 &amp; 'Upload Data'!B362 &amp; 'Upload Data'!D362 &amp; 'Upload Data'!E362 &amp; 'Upload Data'!F362) &lt;&gt; "", FALSE)</f>
        <v>0</v>
      </c>
      <c r="E375" s="28" t="str">
        <f t="shared" si="49"/>
        <v/>
      </c>
      <c r="F375" s="28" t="str">
        <f t="shared" si="50"/>
        <v/>
      </c>
      <c r="G375" s="30" t="b">
        <f t="shared" si="43"/>
        <v>1</v>
      </c>
      <c r="H375" s="30" t="b">
        <f>IFERROR(AND(OR(NOT(D375), 'Upload Data'!$A362 &lt;&gt; "", 'Upload Data'!$B362 &lt;&gt; ""), I375, J375, S375 &lt;= 1), FALSE)</f>
        <v>1</v>
      </c>
      <c r="I375" s="30" t="b">
        <f t="shared" si="46"/>
        <v>1</v>
      </c>
      <c r="J375" s="30" t="b">
        <f t="shared" si="47"/>
        <v>1</v>
      </c>
      <c r="K375" s="31" t="s">
        <v>81</v>
      </c>
      <c r="L375" s="31" t="s">
        <v>81</v>
      </c>
      <c r="M375" s="30" t="b">
        <f>IFERROR(OR(NOT(D375), 'Upload Data'!E362 &lt;&gt; ""), FALSE)</f>
        <v>1</v>
      </c>
      <c r="N375" s="30" t="b">
        <f>IFERROR(OR(AND(NOT(D375), 'Upload Data'!F362 = ""), IFERROR(MATCH('Upload Data'!F362, listTradingRelationship, 0), FALSE)), FALSE)</f>
        <v>1</v>
      </c>
      <c r="O375" s="30"/>
      <c r="P375" s="30"/>
      <c r="Q375" s="30"/>
      <c r="R375" s="30" t="str">
        <f>IFERROR(IF('Upload Data'!$A362 &lt;&gt; "", 'Upload Data'!$A362, 'Upload Data'!$B362) &amp; "-" &amp; 'Upload Data'!$C362, "-")</f>
        <v>-</v>
      </c>
      <c r="S375" s="30">
        <f t="shared" si="48"/>
        <v>0</v>
      </c>
      <c r="T375" s="30"/>
      <c r="U375" s="30" t="b">
        <f>IFERROR(OR('Upload Data'!$A362 = "", IFERROR(AND(LEN('Upload Data'!$A362 ) = 11, LEFT('Upload Data'!$A362, 4) = "FSC-", MID('Upload Data'!$A362, 5, 1) &gt;= "A", MID('Upload Data'!$A362, 5, 1) &lt;= "Z", V375 &gt; 0, INT(V375) = V375), FALSE)), FALSE)</f>
        <v>1</v>
      </c>
      <c r="V375" s="30">
        <f>IFERROR(VALUE(RIGHT('Upload Data'!$A362, 6)), -1)</f>
        <v>-1</v>
      </c>
      <c r="W375" s="30"/>
      <c r="X375" s="30" t="b">
        <f>IFERROR(OR('Upload Data'!$B362 = "", IFERROR(AND(LEN(AA375) &gt;= 2, MATCH(AB375, listCertificateTypes, 0), AC375 &gt; -1, INT(AC375) = AC375), FALSE)), FALSE)</f>
        <v>1</v>
      </c>
      <c r="Y375" s="30">
        <f>IFERROR(FIND("-", 'Upload Data'!$B362, 1), 1000)</f>
        <v>1000</v>
      </c>
      <c r="Z375" s="30">
        <f>IFERROR(FIND("-", 'Upload Data'!$B362, Y375 + 1), 1000)</f>
        <v>1000</v>
      </c>
      <c r="AA375" s="30" t="str">
        <f>IFERROR(LEFT('Upload Data'!$B362, Y375 - 1), "")</f>
        <v/>
      </c>
      <c r="AB375" s="30" t="str">
        <f>IFERROR(MID('Upload Data'!$B362, Y375 + 1, Z375 - Y375 - 1), "")</f>
        <v/>
      </c>
      <c r="AC375" s="30">
        <f>IFERROR(VALUE(RIGHT('Upload Data'!$B362, 6)), -1)</f>
        <v>-1</v>
      </c>
    </row>
    <row r="376" spans="1:29">
      <c r="A376" s="29">
        <f t="shared" si="44"/>
        <v>363</v>
      </c>
      <c r="B376" s="28" t="b">
        <f>NOT(IFERROR('Upload Data'!A363 = "ERROR", TRUE))</f>
        <v>1</v>
      </c>
      <c r="C376" s="28">
        <f t="shared" si="45"/>
        <v>363</v>
      </c>
      <c r="D376" s="30" t="b">
        <f>IF(B376, ('Upload Data'!A363 &amp; 'Upload Data'!B363 &amp; 'Upload Data'!D363 &amp; 'Upload Data'!E363 &amp; 'Upload Data'!F363) &lt;&gt; "", FALSE)</f>
        <v>0</v>
      </c>
      <c r="E376" s="28" t="str">
        <f t="shared" si="49"/>
        <v/>
      </c>
      <c r="F376" s="28" t="str">
        <f t="shared" si="50"/>
        <v/>
      </c>
      <c r="G376" s="30" t="b">
        <f t="shared" si="43"/>
        <v>1</v>
      </c>
      <c r="H376" s="30" t="b">
        <f>IFERROR(AND(OR(NOT(D376), 'Upload Data'!$A363 &lt;&gt; "", 'Upload Data'!$B363 &lt;&gt; ""), I376, J376, S376 &lt;= 1), FALSE)</f>
        <v>1</v>
      </c>
      <c r="I376" s="30" t="b">
        <f t="shared" si="46"/>
        <v>1</v>
      </c>
      <c r="J376" s="30" t="b">
        <f t="shared" si="47"/>
        <v>1</v>
      </c>
      <c r="K376" s="31" t="s">
        <v>81</v>
      </c>
      <c r="L376" s="31" t="s">
        <v>81</v>
      </c>
      <c r="M376" s="30" t="b">
        <f>IFERROR(OR(NOT(D376), 'Upload Data'!E363 &lt;&gt; ""), FALSE)</f>
        <v>1</v>
      </c>
      <c r="N376" s="30" t="b">
        <f>IFERROR(OR(AND(NOT(D376), 'Upload Data'!F363 = ""), IFERROR(MATCH('Upload Data'!F363, listTradingRelationship, 0), FALSE)), FALSE)</f>
        <v>1</v>
      </c>
      <c r="O376" s="30"/>
      <c r="P376" s="30"/>
      <c r="Q376" s="30"/>
      <c r="R376" s="30" t="str">
        <f>IFERROR(IF('Upload Data'!$A363 &lt;&gt; "", 'Upload Data'!$A363, 'Upload Data'!$B363) &amp; "-" &amp; 'Upload Data'!$C363, "-")</f>
        <v>-</v>
      </c>
      <c r="S376" s="30">
        <f t="shared" si="48"/>
        <v>0</v>
      </c>
      <c r="T376" s="30"/>
      <c r="U376" s="30" t="b">
        <f>IFERROR(OR('Upload Data'!$A363 = "", IFERROR(AND(LEN('Upload Data'!$A363 ) = 11, LEFT('Upload Data'!$A363, 4) = "FSC-", MID('Upload Data'!$A363, 5, 1) &gt;= "A", MID('Upload Data'!$A363, 5, 1) &lt;= "Z", V376 &gt; 0, INT(V376) = V376), FALSE)), FALSE)</f>
        <v>1</v>
      </c>
      <c r="V376" s="30">
        <f>IFERROR(VALUE(RIGHT('Upload Data'!$A363, 6)), -1)</f>
        <v>-1</v>
      </c>
      <c r="W376" s="30"/>
      <c r="X376" s="30" t="b">
        <f>IFERROR(OR('Upload Data'!$B363 = "", IFERROR(AND(LEN(AA376) &gt;= 2, MATCH(AB376, listCertificateTypes, 0), AC376 &gt; -1, INT(AC376) = AC376), FALSE)), FALSE)</f>
        <v>1</v>
      </c>
      <c r="Y376" s="30">
        <f>IFERROR(FIND("-", 'Upload Data'!$B363, 1), 1000)</f>
        <v>1000</v>
      </c>
      <c r="Z376" s="30">
        <f>IFERROR(FIND("-", 'Upload Data'!$B363, Y376 + 1), 1000)</f>
        <v>1000</v>
      </c>
      <c r="AA376" s="30" t="str">
        <f>IFERROR(LEFT('Upload Data'!$B363, Y376 - 1), "")</f>
        <v/>
      </c>
      <c r="AB376" s="30" t="str">
        <f>IFERROR(MID('Upload Data'!$B363, Y376 + 1, Z376 - Y376 - 1), "")</f>
        <v/>
      </c>
      <c r="AC376" s="30">
        <f>IFERROR(VALUE(RIGHT('Upload Data'!$B363, 6)), -1)</f>
        <v>-1</v>
      </c>
    </row>
    <row r="377" spans="1:29">
      <c r="A377" s="29">
        <f t="shared" si="44"/>
        <v>364</v>
      </c>
      <c r="B377" s="28" t="b">
        <f>NOT(IFERROR('Upload Data'!A364 = "ERROR", TRUE))</f>
        <v>1</v>
      </c>
      <c r="C377" s="28">
        <f t="shared" si="45"/>
        <v>364</v>
      </c>
      <c r="D377" s="30" t="b">
        <f>IF(B377, ('Upload Data'!A364 &amp; 'Upload Data'!B364 &amp; 'Upload Data'!D364 &amp; 'Upload Data'!E364 &amp; 'Upload Data'!F364) &lt;&gt; "", FALSE)</f>
        <v>0</v>
      </c>
      <c r="E377" s="28" t="str">
        <f t="shared" si="49"/>
        <v/>
      </c>
      <c r="F377" s="28" t="str">
        <f t="shared" si="50"/>
        <v/>
      </c>
      <c r="G377" s="30" t="b">
        <f t="shared" si="43"/>
        <v>1</v>
      </c>
      <c r="H377" s="30" t="b">
        <f>IFERROR(AND(OR(NOT(D377), 'Upload Data'!$A364 &lt;&gt; "", 'Upload Data'!$B364 &lt;&gt; ""), I377, J377, S377 &lt;= 1), FALSE)</f>
        <v>1</v>
      </c>
      <c r="I377" s="30" t="b">
        <f t="shared" si="46"/>
        <v>1</v>
      </c>
      <c r="J377" s="30" t="b">
        <f t="shared" si="47"/>
        <v>1</v>
      </c>
      <c r="K377" s="31" t="s">
        <v>81</v>
      </c>
      <c r="L377" s="31" t="s">
        <v>81</v>
      </c>
      <c r="M377" s="30" t="b">
        <f>IFERROR(OR(NOT(D377), 'Upload Data'!E364 &lt;&gt; ""), FALSE)</f>
        <v>1</v>
      </c>
      <c r="N377" s="30" t="b">
        <f>IFERROR(OR(AND(NOT(D377), 'Upload Data'!F364 = ""), IFERROR(MATCH('Upload Data'!F364, listTradingRelationship, 0), FALSE)), FALSE)</f>
        <v>1</v>
      </c>
      <c r="O377" s="30"/>
      <c r="P377" s="30"/>
      <c r="Q377" s="30"/>
      <c r="R377" s="30" t="str">
        <f>IFERROR(IF('Upload Data'!$A364 &lt;&gt; "", 'Upload Data'!$A364, 'Upload Data'!$B364) &amp; "-" &amp; 'Upload Data'!$C364, "-")</f>
        <v>-</v>
      </c>
      <c r="S377" s="30">
        <f t="shared" si="48"/>
        <v>0</v>
      </c>
      <c r="T377" s="30"/>
      <c r="U377" s="30" t="b">
        <f>IFERROR(OR('Upload Data'!$A364 = "", IFERROR(AND(LEN('Upload Data'!$A364 ) = 11, LEFT('Upload Data'!$A364, 4) = "FSC-", MID('Upload Data'!$A364, 5, 1) &gt;= "A", MID('Upload Data'!$A364, 5, 1) &lt;= "Z", V377 &gt; 0, INT(V377) = V377), FALSE)), FALSE)</f>
        <v>1</v>
      </c>
      <c r="V377" s="30">
        <f>IFERROR(VALUE(RIGHT('Upload Data'!$A364, 6)), -1)</f>
        <v>-1</v>
      </c>
      <c r="W377" s="30"/>
      <c r="X377" s="30" t="b">
        <f>IFERROR(OR('Upload Data'!$B364 = "", IFERROR(AND(LEN(AA377) &gt;= 2, MATCH(AB377, listCertificateTypes, 0), AC377 &gt; -1, INT(AC377) = AC377), FALSE)), FALSE)</f>
        <v>1</v>
      </c>
      <c r="Y377" s="30">
        <f>IFERROR(FIND("-", 'Upload Data'!$B364, 1), 1000)</f>
        <v>1000</v>
      </c>
      <c r="Z377" s="30">
        <f>IFERROR(FIND("-", 'Upload Data'!$B364, Y377 + 1), 1000)</f>
        <v>1000</v>
      </c>
      <c r="AA377" s="30" t="str">
        <f>IFERROR(LEFT('Upload Data'!$B364, Y377 - 1), "")</f>
        <v/>
      </c>
      <c r="AB377" s="30" t="str">
        <f>IFERROR(MID('Upload Data'!$B364, Y377 + 1, Z377 - Y377 - 1), "")</f>
        <v/>
      </c>
      <c r="AC377" s="30">
        <f>IFERROR(VALUE(RIGHT('Upload Data'!$B364, 6)), -1)</f>
        <v>-1</v>
      </c>
    </row>
    <row r="378" spans="1:29">
      <c r="A378" s="29">
        <f t="shared" si="44"/>
        <v>365</v>
      </c>
      <c r="B378" s="28" t="b">
        <f>NOT(IFERROR('Upload Data'!A365 = "ERROR", TRUE))</f>
        <v>1</v>
      </c>
      <c r="C378" s="28">
        <f t="shared" si="45"/>
        <v>365</v>
      </c>
      <c r="D378" s="30" t="b">
        <f>IF(B378, ('Upload Data'!A365 &amp; 'Upload Data'!B365 &amp; 'Upload Data'!D365 &amp; 'Upload Data'!E365 &amp; 'Upload Data'!F365) &lt;&gt; "", FALSE)</f>
        <v>0</v>
      </c>
      <c r="E378" s="28" t="str">
        <f t="shared" si="49"/>
        <v/>
      </c>
      <c r="F378" s="28" t="str">
        <f t="shared" si="50"/>
        <v/>
      </c>
      <c r="G378" s="30" t="b">
        <f t="shared" si="43"/>
        <v>1</v>
      </c>
      <c r="H378" s="30" t="b">
        <f>IFERROR(AND(OR(NOT(D378), 'Upload Data'!$A365 &lt;&gt; "", 'Upload Data'!$B365 &lt;&gt; ""), I378, J378, S378 &lt;= 1), FALSE)</f>
        <v>1</v>
      </c>
      <c r="I378" s="30" t="b">
        <f t="shared" si="46"/>
        <v>1</v>
      </c>
      <c r="J378" s="30" t="b">
        <f t="shared" si="47"/>
        <v>1</v>
      </c>
      <c r="K378" s="31" t="s">
        <v>81</v>
      </c>
      <c r="L378" s="31" t="s">
        <v>81</v>
      </c>
      <c r="M378" s="30" t="b">
        <f>IFERROR(OR(NOT(D378), 'Upload Data'!E365 &lt;&gt; ""), FALSE)</f>
        <v>1</v>
      </c>
      <c r="N378" s="30" t="b">
        <f>IFERROR(OR(AND(NOT(D378), 'Upload Data'!F365 = ""), IFERROR(MATCH('Upload Data'!F365, listTradingRelationship, 0), FALSE)), FALSE)</f>
        <v>1</v>
      </c>
      <c r="O378" s="30"/>
      <c r="P378" s="30"/>
      <c r="Q378" s="30"/>
      <c r="R378" s="30" t="str">
        <f>IFERROR(IF('Upload Data'!$A365 &lt;&gt; "", 'Upload Data'!$A365, 'Upload Data'!$B365) &amp; "-" &amp; 'Upload Data'!$C365, "-")</f>
        <v>-</v>
      </c>
      <c r="S378" s="30">
        <f t="shared" si="48"/>
        <v>0</v>
      </c>
      <c r="T378" s="30"/>
      <c r="U378" s="30" t="b">
        <f>IFERROR(OR('Upload Data'!$A365 = "", IFERROR(AND(LEN('Upload Data'!$A365 ) = 11, LEFT('Upload Data'!$A365, 4) = "FSC-", MID('Upload Data'!$A365, 5, 1) &gt;= "A", MID('Upload Data'!$A365, 5, 1) &lt;= "Z", V378 &gt; 0, INT(V378) = V378), FALSE)), FALSE)</f>
        <v>1</v>
      </c>
      <c r="V378" s="30">
        <f>IFERROR(VALUE(RIGHT('Upload Data'!$A365, 6)), -1)</f>
        <v>-1</v>
      </c>
      <c r="W378" s="30"/>
      <c r="X378" s="30" t="b">
        <f>IFERROR(OR('Upload Data'!$B365 = "", IFERROR(AND(LEN(AA378) &gt;= 2, MATCH(AB378, listCertificateTypes, 0), AC378 &gt; -1, INT(AC378) = AC378), FALSE)), FALSE)</f>
        <v>1</v>
      </c>
      <c r="Y378" s="30">
        <f>IFERROR(FIND("-", 'Upload Data'!$B365, 1), 1000)</f>
        <v>1000</v>
      </c>
      <c r="Z378" s="30">
        <f>IFERROR(FIND("-", 'Upload Data'!$B365, Y378 + 1), 1000)</f>
        <v>1000</v>
      </c>
      <c r="AA378" s="30" t="str">
        <f>IFERROR(LEFT('Upload Data'!$B365, Y378 - 1), "")</f>
        <v/>
      </c>
      <c r="AB378" s="30" t="str">
        <f>IFERROR(MID('Upload Data'!$B365, Y378 + 1, Z378 - Y378 - 1), "")</f>
        <v/>
      </c>
      <c r="AC378" s="30">
        <f>IFERROR(VALUE(RIGHT('Upload Data'!$B365, 6)), -1)</f>
        <v>-1</v>
      </c>
    </row>
    <row r="379" spans="1:29">
      <c r="A379" s="29">
        <f t="shared" si="44"/>
        <v>366</v>
      </c>
      <c r="B379" s="28" t="b">
        <f>NOT(IFERROR('Upload Data'!A366 = "ERROR", TRUE))</f>
        <v>1</v>
      </c>
      <c r="C379" s="28">
        <f t="shared" si="45"/>
        <v>366</v>
      </c>
      <c r="D379" s="30" t="b">
        <f>IF(B379, ('Upload Data'!A366 &amp; 'Upload Data'!B366 &amp; 'Upload Data'!D366 &amp; 'Upload Data'!E366 &amp; 'Upload Data'!F366) &lt;&gt; "", FALSE)</f>
        <v>0</v>
      </c>
      <c r="E379" s="28" t="str">
        <f t="shared" si="49"/>
        <v/>
      </c>
      <c r="F379" s="28" t="str">
        <f t="shared" si="50"/>
        <v/>
      </c>
      <c r="G379" s="30" t="b">
        <f t="shared" si="43"/>
        <v>1</v>
      </c>
      <c r="H379" s="30" t="b">
        <f>IFERROR(AND(OR(NOT(D379), 'Upload Data'!$A366 &lt;&gt; "", 'Upload Data'!$B366 &lt;&gt; ""), I379, J379, S379 &lt;= 1), FALSE)</f>
        <v>1</v>
      </c>
      <c r="I379" s="30" t="b">
        <f t="shared" si="46"/>
        <v>1</v>
      </c>
      <c r="J379" s="30" t="b">
        <f t="shared" si="47"/>
        <v>1</v>
      </c>
      <c r="K379" s="31" t="s">
        <v>81</v>
      </c>
      <c r="L379" s="31" t="s">
        <v>81</v>
      </c>
      <c r="M379" s="30" t="b">
        <f>IFERROR(OR(NOT(D379), 'Upload Data'!E366 &lt;&gt; ""), FALSE)</f>
        <v>1</v>
      </c>
      <c r="N379" s="30" t="b">
        <f>IFERROR(OR(AND(NOT(D379), 'Upload Data'!F366 = ""), IFERROR(MATCH('Upload Data'!F366, listTradingRelationship, 0), FALSE)), FALSE)</f>
        <v>1</v>
      </c>
      <c r="O379" s="30"/>
      <c r="P379" s="30"/>
      <c r="Q379" s="30"/>
      <c r="R379" s="30" t="str">
        <f>IFERROR(IF('Upload Data'!$A366 &lt;&gt; "", 'Upload Data'!$A366, 'Upload Data'!$B366) &amp; "-" &amp; 'Upload Data'!$C366, "-")</f>
        <v>-</v>
      </c>
      <c r="S379" s="30">
        <f t="shared" si="48"/>
        <v>0</v>
      </c>
      <c r="T379" s="30"/>
      <c r="U379" s="30" t="b">
        <f>IFERROR(OR('Upload Data'!$A366 = "", IFERROR(AND(LEN('Upload Data'!$A366 ) = 11, LEFT('Upload Data'!$A366, 4) = "FSC-", MID('Upload Data'!$A366, 5, 1) &gt;= "A", MID('Upload Data'!$A366, 5, 1) &lt;= "Z", V379 &gt; 0, INT(V379) = V379), FALSE)), FALSE)</f>
        <v>1</v>
      </c>
      <c r="V379" s="30">
        <f>IFERROR(VALUE(RIGHT('Upload Data'!$A366, 6)), -1)</f>
        <v>-1</v>
      </c>
      <c r="W379" s="30"/>
      <c r="X379" s="30" t="b">
        <f>IFERROR(OR('Upload Data'!$B366 = "", IFERROR(AND(LEN(AA379) &gt;= 2, MATCH(AB379, listCertificateTypes, 0), AC379 &gt; -1, INT(AC379) = AC379), FALSE)), FALSE)</f>
        <v>1</v>
      </c>
      <c r="Y379" s="30">
        <f>IFERROR(FIND("-", 'Upload Data'!$B366, 1), 1000)</f>
        <v>1000</v>
      </c>
      <c r="Z379" s="30">
        <f>IFERROR(FIND("-", 'Upload Data'!$B366, Y379 + 1), 1000)</f>
        <v>1000</v>
      </c>
      <c r="AA379" s="30" t="str">
        <f>IFERROR(LEFT('Upload Data'!$B366, Y379 - 1), "")</f>
        <v/>
      </c>
      <c r="AB379" s="30" t="str">
        <f>IFERROR(MID('Upload Data'!$B366, Y379 + 1, Z379 - Y379 - 1), "")</f>
        <v/>
      </c>
      <c r="AC379" s="30">
        <f>IFERROR(VALUE(RIGHT('Upload Data'!$B366, 6)), -1)</f>
        <v>-1</v>
      </c>
    </row>
    <row r="380" spans="1:29">
      <c r="A380" s="29">
        <f t="shared" si="44"/>
        <v>367</v>
      </c>
      <c r="B380" s="28" t="b">
        <f>NOT(IFERROR('Upload Data'!A367 = "ERROR", TRUE))</f>
        <v>1</v>
      </c>
      <c r="C380" s="28">
        <f t="shared" si="45"/>
        <v>367</v>
      </c>
      <c r="D380" s="30" t="b">
        <f>IF(B380, ('Upload Data'!A367 &amp; 'Upload Data'!B367 &amp; 'Upload Data'!D367 &amp; 'Upload Data'!E367 &amp; 'Upload Data'!F367) &lt;&gt; "", FALSE)</f>
        <v>0</v>
      </c>
      <c r="E380" s="28" t="str">
        <f t="shared" si="49"/>
        <v/>
      </c>
      <c r="F380" s="28" t="str">
        <f t="shared" si="50"/>
        <v/>
      </c>
      <c r="G380" s="30" t="b">
        <f t="shared" si="43"/>
        <v>1</v>
      </c>
      <c r="H380" s="30" t="b">
        <f>IFERROR(AND(OR(NOT(D380), 'Upload Data'!$A367 &lt;&gt; "", 'Upload Data'!$B367 &lt;&gt; ""), I380, J380, S380 &lt;= 1), FALSE)</f>
        <v>1</v>
      </c>
      <c r="I380" s="30" t="b">
        <f t="shared" si="46"/>
        <v>1</v>
      </c>
      <c r="J380" s="30" t="b">
        <f t="shared" si="47"/>
        <v>1</v>
      </c>
      <c r="K380" s="31" t="s">
        <v>81</v>
      </c>
      <c r="L380" s="31" t="s">
        <v>81</v>
      </c>
      <c r="M380" s="30" t="b">
        <f>IFERROR(OR(NOT(D380), 'Upload Data'!E367 &lt;&gt; ""), FALSE)</f>
        <v>1</v>
      </c>
      <c r="N380" s="30" t="b">
        <f>IFERROR(OR(AND(NOT(D380), 'Upload Data'!F367 = ""), IFERROR(MATCH('Upload Data'!F367, listTradingRelationship, 0), FALSE)), FALSE)</f>
        <v>1</v>
      </c>
      <c r="O380" s="30"/>
      <c r="P380" s="30"/>
      <c r="Q380" s="30"/>
      <c r="R380" s="30" t="str">
        <f>IFERROR(IF('Upload Data'!$A367 &lt;&gt; "", 'Upload Data'!$A367, 'Upload Data'!$B367) &amp; "-" &amp; 'Upload Data'!$C367, "-")</f>
        <v>-</v>
      </c>
      <c r="S380" s="30">
        <f t="shared" si="48"/>
        <v>0</v>
      </c>
      <c r="T380" s="30"/>
      <c r="U380" s="30" t="b">
        <f>IFERROR(OR('Upload Data'!$A367 = "", IFERROR(AND(LEN('Upload Data'!$A367 ) = 11, LEFT('Upload Data'!$A367, 4) = "FSC-", MID('Upload Data'!$A367, 5, 1) &gt;= "A", MID('Upload Data'!$A367, 5, 1) &lt;= "Z", V380 &gt; 0, INT(V380) = V380), FALSE)), FALSE)</f>
        <v>1</v>
      </c>
      <c r="V380" s="30">
        <f>IFERROR(VALUE(RIGHT('Upload Data'!$A367, 6)), -1)</f>
        <v>-1</v>
      </c>
      <c r="W380" s="30"/>
      <c r="X380" s="30" t="b">
        <f>IFERROR(OR('Upload Data'!$B367 = "", IFERROR(AND(LEN(AA380) &gt;= 2, MATCH(AB380, listCertificateTypes, 0), AC380 &gt; -1, INT(AC380) = AC380), FALSE)), FALSE)</f>
        <v>1</v>
      </c>
      <c r="Y380" s="30">
        <f>IFERROR(FIND("-", 'Upload Data'!$B367, 1), 1000)</f>
        <v>1000</v>
      </c>
      <c r="Z380" s="30">
        <f>IFERROR(FIND("-", 'Upload Data'!$B367, Y380 + 1), 1000)</f>
        <v>1000</v>
      </c>
      <c r="AA380" s="30" t="str">
        <f>IFERROR(LEFT('Upload Data'!$B367, Y380 - 1), "")</f>
        <v/>
      </c>
      <c r="AB380" s="30" t="str">
        <f>IFERROR(MID('Upload Data'!$B367, Y380 + 1, Z380 - Y380 - 1), "")</f>
        <v/>
      </c>
      <c r="AC380" s="30">
        <f>IFERROR(VALUE(RIGHT('Upload Data'!$B367, 6)), -1)</f>
        <v>-1</v>
      </c>
    </row>
    <row r="381" spans="1:29">
      <c r="A381" s="29">
        <f t="shared" si="44"/>
        <v>368</v>
      </c>
      <c r="B381" s="28" t="b">
        <f>NOT(IFERROR('Upload Data'!A368 = "ERROR", TRUE))</f>
        <v>1</v>
      </c>
      <c r="C381" s="28">
        <f t="shared" si="45"/>
        <v>368</v>
      </c>
      <c r="D381" s="30" t="b">
        <f>IF(B381, ('Upload Data'!A368 &amp; 'Upload Data'!B368 &amp; 'Upload Data'!D368 &amp; 'Upload Data'!E368 &amp; 'Upload Data'!F368) &lt;&gt; "", FALSE)</f>
        <v>0</v>
      </c>
      <c r="E381" s="28" t="str">
        <f t="shared" si="49"/>
        <v/>
      </c>
      <c r="F381" s="28" t="str">
        <f t="shared" si="50"/>
        <v/>
      </c>
      <c r="G381" s="30" t="b">
        <f t="shared" si="43"/>
        <v>1</v>
      </c>
      <c r="H381" s="30" t="b">
        <f>IFERROR(AND(OR(NOT(D381), 'Upload Data'!$A368 &lt;&gt; "", 'Upload Data'!$B368 &lt;&gt; ""), I381, J381, S381 &lt;= 1), FALSE)</f>
        <v>1</v>
      </c>
      <c r="I381" s="30" t="b">
        <f t="shared" si="46"/>
        <v>1</v>
      </c>
      <c r="J381" s="30" t="b">
        <f t="shared" si="47"/>
        <v>1</v>
      </c>
      <c r="K381" s="31" t="s">
        <v>81</v>
      </c>
      <c r="L381" s="31" t="s">
        <v>81</v>
      </c>
      <c r="M381" s="30" t="b">
        <f>IFERROR(OR(NOT(D381), 'Upload Data'!E368 &lt;&gt; ""), FALSE)</f>
        <v>1</v>
      </c>
      <c r="N381" s="30" t="b">
        <f>IFERROR(OR(AND(NOT(D381), 'Upload Data'!F368 = ""), IFERROR(MATCH('Upload Data'!F368, listTradingRelationship, 0), FALSE)), FALSE)</f>
        <v>1</v>
      </c>
      <c r="O381" s="30"/>
      <c r="P381" s="30"/>
      <c r="Q381" s="30"/>
      <c r="R381" s="30" t="str">
        <f>IFERROR(IF('Upload Data'!$A368 &lt;&gt; "", 'Upload Data'!$A368, 'Upload Data'!$B368) &amp; "-" &amp; 'Upload Data'!$C368, "-")</f>
        <v>-</v>
      </c>
      <c r="S381" s="30">
        <f t="shared" si="48"/>
        <v>0</v>
      </c>
      <c r="T381" s="30"/>
      <c r="U381" s="30" t="b">
        <f>IFERROR(OR('Upload Data'!$A368 = "", IFERROR(AND(LEN('Upload Data'!$A368 ) = 11, LEFT('Upload Data'!$A368, 4) = "FSC-", MID('Upload Data'!$A368, 5, 1) &gt;= "A", MID('Upload Data'!$A368, 5, 1) &lt;= "Z", V381 &gt; 0, INT(V381) = V381), FALSE)), FALSE)</f>
        <v>1</v>
      </c>
      <c r="V381" s="30">
        <f>IFERROR(VALUE(RIGHT('Upload Data'!$A368, 6)), -1)</f>
        <v>-1</v>
      </c>
      <c r="W381" s="30"/>
      <c r="X381" s="30" t="b">
        <f>IFERROR(OR('Upload Data'!$B368 = "", IFERROR(AND(LEN(AA381) &gt;= 2, MATCH(AB381, listCertificateTypes, 0), AC381 &gt; -1, INT(AC381) = AC381), FALSE)), FALSE)</f>
        <v>1</v>
      </c>
      <c r="Y381" s="30">
        <f>IFERROR(FIND("-", 'Upload Data'!$B368, 1), 1000)</f>
        <v>1000</v>
      </c>
      <c r="Z381" s="30">
        <f>IFERROR(FIND("-", 'Upload Data'!$B368, Y381 + 1), 1000)</f>
        <v>1000</v>
      </c>
      <c r="AA381" s="30" t="str">
        <f>IFERROR(LEFT('Upload Data'!$B368, Y381 - 1), "")</f>
        <v/>
      </c>
      <c r="AB381" s="30" t="str">
        <f>IFERROR(MID('Upload Data'!$B368, Y381 + 1, Z381 - Y381 - 1), "")</f>
        <v/>
      </c>
      <c r="AC381" s="30">
        <f>IFERROR(VALUE(RIGHT('Upload Data'!$B368, 6)), -1)</f>
        <v>-1</v>
      </c>
    </row>
    <row r="382" spans="1:29">
      <c r="A382" s="29">
        <f t="shared" si="44"/>
        <v>369</v>
      </c>
      <c r="B382" s="28" t="b">
        <f>NOT(IFERROR('Upload Data'!A369 = "ERROR", TRUE))</f>
        <v>1</v>
      </c>
      <c r="C382" s="28">
        <f t="shared" si="45"/>
        <v>369</v>
      </c>
      <c r="D382" s="30" t="b">
        <f>IF(B382, ('Upload Data'!A369 &amp; 'Upload Data'!B369 &amp; 'Upload Data'!D369 &amp; 'Upload Data'!E369 &amp; 'Upload Data'!F369) &lt;&gt; "", FALSE)</f>
        <v>0</v>
      </c>
      <c r="E382" s="28" t="str">
        <f t="shared" si="49"/>
        <v/>
      </c>
      <c r="F382" s="28" t="str">
        <f t="shared" si="50"/>
        <v/>
      </c>
      <c r="G382" s="30" t="b">
        <f t="shared" si="43"/>
        <v>1</v>
      </c>
      <c r="H382" s="30" t="b">
        <f>IFERROR(AND(OR(NOT(D382), 'Upload Data'!$A369 &lt;&gt; "", 'Upload Data'!$B369 &lt;&gt; ""), I382, J382, S382 &lt;= 1), FALSE)</f>
        <v>1</v>
      </c>
      <c r="I382" s="30" t="b">
        <f t="shared" si="46"/>
        <v>1</v>
      </c>
      <c r="J382" s="30" t="b">
        <f t="shared" si="47"/>
        <v>1</v>
      </c>
      <c r="K382" s="31" t="s">
        <v>81</v>
      </c>
      <c r="L382" s="31" t="s">
        <v>81</v>
      </c>
      <c r="M382" s="30" t="b">
        <f>IFERROR(OR(NOT(D382), 'Upload Data'!E369 &lt;&gt; ""), FALSE)</f>
        <v>1</v>
      </c>
      <c r="N382" s="30" t="b">
        <f>IFERROR(OR(AND(NOT(D382), 'Upload Data'!F369 = ""), IFERROR(MATCH('Upload Data'!F369, listTradingRelationship, 0), FALSE)), FALSE)</f>
        <v>1</v>
      </c>
      <c r="O382" s="30"/>
      <c r="P382" s="30"/>
      <c r="Q382" s="30"/>
      <c r="R382" s="30" t="str">
        <f>IFERROR(IF('Upload Data'!$A369 &lt;&gt; "", 'Upload Data'!$A369, 'Upload Data'!$B369) &amp; "-" &amp; 'Upload Data'!$C369, "-")</f>
        <v>-</v>
      </c>
      <c r="S382" s="30">
        <f t="shared" si="48"/>
        <v>0</v>
      </c>
      <c r="T382" s="30"/>
      <c r="U382" s="30" t="b">
        <f>IFERROR(OR('Upload Data'!$A369 = "", IFERROR(AND(LEN('Upload Data'!$A369 ) = 11, LEFT('Upload Data'!$A369, 4) = "FSC-", MID('Upload Data'!$A369, 5, 1) &gt;= "A", MID('Upload Data'!$A369, 5, 1) &lt;= "Z", V382 &gt; 0, INT(V382) = V382), FALSE)), FALSE)</f>
        <v>1</v>
      </c>
      <c r="V382" s="30">
        <f>IFERROR(VALUE(RIGHT('Upload Data'!$A369, 6)), -1)</f>
        <v>-1</v>
      </c>
      <c r="W382" s="30"/>
      <c r="X382" s="30" t="b">
        <f>IFERROR(OR('Upload Data'!$B369 = "", IFERROR(AND(LEN(AA382) &gt;= 2, MATCH(AB382, listCertificateTypes, 0), AC382 &gt; -1, INT(AC382) = AC382), FALSE)), FALSE)</f>
        <v>1</v>
      </c>
      <c r="Y382" s="30">
        <f>IFERROR(FIND("-", 'Upload Data'!$B369, 1), 1000)</f>
        <v>1000</v>
      </c>
      <c r="Z382" s="30">
        <f>IFERROR(FIND("-", 'Upload Data'!$B369, Y382 + 1), 1000)</f>
        <v>1000</v>
      </c>
      <c r="AA382" s="30" t="str">
        <f>IFERROR(LEFT('Upload Data'!$B369, Y382 - 1), "")</f>
        <v/>
      </c>
      <c r="AB382" s="30" t="str">
        <f>IFERROR(MID('Upload Data'!$B369, Y382 + 1, Z382 - Y382 - 1), "")</f>
        <v/>
      </c>
      <c r="AC382" s="30">
        <f>IFERROR(VALUE(RIGHT('Upload Data'!$B369, 6)), -1)</f>
        <v>-1</v>
      </c>
    </row>
    <row r="383" spans="1:29">
      <c r="A383" s="29">
        <f t="shared" si="44"/>
        <v>370</v>
      </c>
      <c r="B383" s="28" t="b">
        <f>NOT(IFERROR('Upload Data'!A370 = "ERROR", TRUE))</f>
        <v>1</v>
      </c>
      <c r="C383" s="28">
        <f t="shared" si="45"/>
        <v>370</v>
      </c>
      <c r="D383" s="30" t="b">
        <f>IF(B383, ('Upload Data'!A370 &amp; 'Upload Data'!B370 &amp; 'Upload Data'!D370 &amp; 'Upload Data'!E370 &amp; 'Upload Data'!F370) &lt;&gt; "", FALSE)</f>
        <v>0</v>
      </c>
      <c r="E383" s="28" t="str">
        <f t="shared" si="49"/>
        <v/>
      </c>
      <c r="F383" s="28" t="str">
        <f t="shared" si="50"/>
        <v/>
      </c>
      <c r="G383" s="30" t="b">
        <f t="shared" si="43"/>
        <v>1</v>
      </c>
      <c r="H383" s="30" t="b">
        <f>IFERROR(AND(OR(NOT(D383), 'Upload Data'!$A370 &lt;&gt; "", 'Upload Data'!$B370 &lt;&gt; ""), I383, J383, S383 &lt;= 1), FALSE)</f>
        <v>1</v>
      </c>
      <c r="I383" s="30" t="b">
        <f t="shared" si="46"/>
        <v>1</v>
      </c>
      <c r="J383" s="30" t="b">
        <f t="shared" si="47"/>
        <v>1</v>
      </c>
      <c r="K383" s="31" t="s">
        <v>81</v>
      </c>
      <c r="L383" s="31" t="s">
        <v>81</v>
      </c>
      <c r="M383" s="30" t="b">
        <f>IFERROR(OR(NOT(D383), 'Upload Data'!E370 &lt;&gt; ""), FALSE)</f>
        <v>1</v>
      </c>
      <c r="N383" s="30" t="b">
        <f>IFERROR(OR(AND(NOT(D383), 'Upload Data'!F370 = ""), IFERROR(MATCH('Upload Data'!F370, listTradingRelationship, 0), FALSE)), FALSE)</f>
        <v>1</v>
      </c>
      <c r="O383" s="30"/>
      <c r="P383" s="30"/>
      <c r="Q383" s="30"/>
      <c r="R383" s="30" t="str">
        <f>IFERROR(IF('Upload Data'!$A370 &lt;&gt; "", 'Upload Data'!$A370, 'Upload Data'!$B370) &amp; "-" &amp; 'Upload Data'!$C370, "-")</f>
        <v>-</v>
      </c>
      <c r="S383" s="30">
        <f t="shared" si="48"/>
        <v>0</v>
      </c>
      <c r="T383" s="30"/>
      <c r="U383" s="30" t="b">
        <f>IFERROR(OR('Upload Data'!$A370 = "", IFERROR(AND(LEN('Upload Data'!$A370 ) = 11, LEFT('Upload Data'!$A370, 4) = "FSC-", MID('Upload Data'!$A370, 5, 1) &gt;= "A", MID('Upload Data'!$A370, 5, 1) &lt;= "Z", V383 &gt; 0, INT(V383) = V383), FALSE)), FALSE)</f>
        <v>1</v>
      </c>
      <c r="V383" s="30">
        <f>IFERROR(VALUE(RIGHT('Upload Data'!$A370, 6)), -1)</f>
        <v>-1</v>
      </c>
      <c r="W383" s="30"/>
      <c r="X383" s="30" t="b">
        <f>IFERROR(OR('Upload Data'!$B370 = "", IFERROR(AND(LEN(AA383) &gt;= 2, MATCH(AB383, listCertificateTypes, 0), AC383 &gt; -1, INT(AC383) = AC383), FALSE)), FALSE)</f>
        <v>1</v>
      </c>
      <c r="Y383" s="30">
        <f>IFERROR(FIND("-", 'Upload Data'!$B370, 1), 1000)</f>
        <v>1000</v>
      </c>
      <c r="Z383" s="30">
        <f>IFERROR(FIND("-", 'Upload Data'!$B370, Y383 + 1), 1000)</f>
        <v>1000</v>
      </c>
      <c r="AA383" s="30" t="str">
        <f>IFERROR(LEFT('Upload Data'!$B370, Y383 - 1), "")</f>
        <v/>
      </c>
      <c r="AB383" s="30" t="str">
        <f>IFERROR(MID('Upload Data'!$B370, Y383 + 1, Z383 - Y383 - 1), "")</f>
        <v/>
      </c>
      <c r="AC383" s="30">
        <f>IFERROR(VALUE(RIGHT('Upload Data'!$B370, 6)), -1)</f>
        <v>-1</v>
      </c>
    </row>
    <row r="384" spans="1:29">
      <c r="A384" s="29">
        <f t="shared" si="44"/>
        <v>371</v>
      </c>
      <c r="B384" s="28" t="b">
        <f>NOT(IFERROR('Upload Data'!A371 = "ERROR", TRUE))</f>
        <v>1</v>
      </c>
      <c r="C384" s="28">
        <f t="shared" si="45"/>
        <v>371</v>
      </c>
      <c r="D384" s="30" t="b">
        <f>IF(B384, ('Upload Data'!A371 &amp; 'Upload Data'!B371 &amp; 'Upload Data'!D371 &amp; 'Upload Data'!E371 &amp; 'Upload Data'!F371) &lt;&gt; "", FALSE)</f>
        <v>0</v>
      </c>
      <c r="E384" s="28" t="str">
        <f t="shared" si="49"/>
        <v/>
      </c>
      <c r="F384" s="28" t="str">
        <f t="shared" si="50"/>
        <v/>
      </c>
      <c r="G384" s="30" t="b">
        <f t="shared" si="43"/>
        <v>1</v>
      </c>
      <c r="H384" s="30" t="b">
        <f>IFERROR(AND(OR(NOT(D384), 'Upload Data'!$A371 &lt;&gt; "", 'Upload Data'!$B371 &lt;&gt; ""), I384, J384, S384 &lt;= 1), FALSE)</f>
        <v>1</v>
      </c>
      <c r="I384" s="30" t="b">
        <f t="shared" si="46"/>
        <v>1</v>
      </c>
      <c r="J384" s="30" t="b">
        <f t="shared" si="47"/>
        <v>1</v>
      </c>
      <c r="K384" s="31" t="s">
        <v>81</v>
      </c>
      <c r="L384" s="31" t="s">
        <v>81</v>
      </c>
      <c r="M384" s="30" t="b">
        <f>IFERROR(OR(NOT(D384), 'Upload Data'!E371 &lt;&gt; ""), FALSE)</f>
        <v>1</v>
      </c>
      <c r="N384" s="30" t="b">
        <f>IFERROR(OR(AND(NOT(D384), 'Upload Data'!F371 = ""), IFERROR(MATCH('Upload Data'!F371, listTradingRelationship, 0), FALSE)), FALSE)</f>
        <v>1</v>
      </c>
      <c r="O384" s="30"/>
      <c r="P384" s="30"/>
      <c r="Q384" s="30"/>
      <c r="R384" s="30" t="str">
        <f>IFERROR(IF('Upload Data'!$A371 &lt;&gt; "", 'Upload Data'!$A371, 'Upload Data'!$B371) &amp; "-" &amp; 'Upload Data'!$C371, "-")</f>
        <v>-</v>
      </c>
      <c r="S384" s="30">
        <f t="shared" si="48"/>
        <v>0</v>
      </c>
      <c r="T384" s="30"/>
      <c r="U384" s="30" t="b">
        <f>IFERROR(OR('Upload Data'!$A371 = "", IFERROR(AND(LEN('Upload Data'!$A371 ) = 11, LEFT('Upload Data'!$A371, 4) = "FSC-", MID('Upload Data'!$A371, 5, 1) &gt;= "A", MID('Upload Data'!$A371, 5, 1) &lt;= "Z", V384 &gt; 0, INT(V384) = V384), FALSE)), FALSE)</f>
        <v>1</v>
      </c>
      <c r="V384" s="30">
        <f>IFERROR(VALUE(RIGHT('Upload Data'!$A371, 6)), -1)</f>
        <v>-1</v>
      </c>
      <c r="W384" s="30"/>
      <c r="X384" s="30" t="b">
        <f>IFERROR(OR('Upload Data'!$B371 = "", IFERROR(AND(LEN(AA384) &gt;= 2, MATCH(AB384, listCertificateTypes, 0), AC384 &gt; -1, INT(AC384) = AC384), FALSE)), FALSE)</f>
        <v>1</v>
      </c>
      <c r="Y384" s="30">
        <f>IFERROR(FIND("-", 'Upload Data'!$B371, 1), 1000)</f>
        <v>1000</v>
      </c>
      <c r="Z384" s="30">
        <f>IFERROR(FIND("-", 'Upload Data'!$B371, Y384 + 1), 1000)</f>
        <v>1000</v>
      </c>
      <c r="AA384" s="30" t="str">
        <f>IFERROR(LEFT('Upload Data'!$B371, Y384 - 1), "")</f>
        <v/>
      </c>
      <c r="AB384" s="30" t="str">
        <f>IFERROR(MID('Upload Data'!$B371, Y384 + 1, Z384 - Y384 - 1), "")</f>
        <v/>
      </c>
      <c r="AC384" s="30">
        <f>IFERROR(VALUE(RIGHT('Upload Data'!$B371, 6)), -1)</f>
        <v>-1</v>
      </c>
    </row>
    <row r="385" spans="1:29">
      <c r="A385" s="29">
        <f t="shared" si="44"/>
        <v>372</v>
      </c>
      <c r="B385" s="28" t="b">
        <f>NOT(IFERROR('Upload Data'!A372 = "ERROR", TRUE))</f>
        <v>1</v>
      </c>
      <c r="C385" s="28">
        <f t="shared" si="45"/>
        <v>372</v>
      </c>
      <c r="D385" s="30" t="b">
        <f>IF(B385, ('Upload Data'!A372 &amp; 'Upload Data'!B372 &amp; 'Upload Data'!D372 &amp; 'Upload Data'!E372 &amp; 'Upload Data'!F372) &lt;&gt; "", FALSE)</f>
        <v>0</v>
      </c>
      <c r="E385" s="28" t="str">
        <f t="shared" si="49"/>
        <v/>
      </c>
      <c r="F385" s="28" t="str">
        <f t="shared" si="50"/>
        <v/>
      </c>
      <c r="G385" s="30" t="b">
        <f t="shared" si="43"/>
        <v>1</v>
      </c>
      <c r="H385" s="30" t="b">
        <f>IFERROR(AND(OR(NOT(D385), 'Upload Data'!$A372 &lt;&gt; "", 'Upload Data'!$B372 &lt;&gt; ""), I385, J385, S385 &lt;= 1), FALSE)</f>
        <v>1</v>
      </c>
      <c r="I385" s="30" t="b">
        <f t="shared" si="46"/>
        <v>1</v>
      </c>
      <c r="J385" s="30" t="b">
        <f t="shared" si="47"/>
        <v>1</v>
      </c>
      <c r="K385" s="31" t="s">
        <v>81</v>
      </c>
      <c r="L385" s="31" t="s">
        <v>81</v>
      </c>
      <c r="M385" s="30" t="b">
        <f>IFERROR(OR(NOT(D385), 'Upload Data'!E372 &lt;&gt; ""), FALSE)</f>
        <v>1</v>
      </c>
      <c r="N385" s="30" t="b">
        <f>IFERROR(OR(AND(NOT(D385), 'Upload Data'!F372 = ""), IFERROR(MATCH('Upload Data'!F372, listTradingRelationship, 0), FALSE)), FALSE)</f>
        <v>1</v>
      </c>
      <c r="O385" s="30"/>
      <c r="P385" s="30"/>
      <c r="Q385" s="30"/>
      <c r="R385" s="30" t="str">
        <f>IFERROR(IF('Upload Data'!$A372 &lt;&gt; "", 'Upload Data'!$A372, 'Upload Data'!$B372) &amp; "-" &amp; 'Upload Data'!$C372, "-")</f>
        <v>-</v>
      </c>
      <c r="S385" s="30">
        <f t="shared" si="48"/>
        <v>0</v>
      </c>
      <c r="T385" s="30"/>
      <c r="U385" s="30" t="b">
        <f>IFERROR(OR('Upload Data'!$A372 = "", IFERROR(AND(LEN('Upload Data'!$A372 ) = 11, LEFT('Upload Data'!$A372, 4) = "FSC-", MID('Upload Data'!$A372, 5, 1) &gt;= "A", MID('Upload Data'!$A372, 5, 1) &lt;= "Z", V385 &gt; 0, INT(V385) = V385), FALSE)), FALSE)</f>
        <v>1</v>
      </c>
      <c r="V385" s="30">
        <f>IFERROR(VALUE(RIGHT('Upload Data'!$A372, 6)), -1)</f>
        <v>-1</v>
      </c>
      <c r="W385" s="30"/>
      <c r="X385" s="30" t="b">
        <f>IFERROR(OR('Upload Data'!$B372 = "", IFERROR(AND(LEN(AA385) &gt;= 2, MATCH(AB385, listCertificateTypes, 0), AC385 &gt; -1, INT(AC385) = AC385), FALSE)), FALSE)</f>
        <v>1</v>
      </c>
      <c r="Y385" s="30">
        <f>IFERROR(FIND("-", 'Upload Data'!$B372, 1), 1000)</f>
        <v>1000</v>
      </c>
      <c r="Z385" s="30">
        <f>IFERROR(FIND("-", 'Upload Data'!$B372, Y385 + 1), 1000)</f>
        <v>1000</v>
      </c>
      <c r="AA385" s="30" t="str">
        <f>IFERROR(LEFT('Upload Data'!$B372, Y385 - 1), "")</f>
        <v/>
      </c>
      <c r="AB385" s="30" t="str">
        <f>IFERROR(MID('Upload Data'!$B372, Y385 + 1, Z385 - Y385 - 1), "")</f>
        <v/>
      </c>
      <c r="AC385" s="30">
        <f>IFERROR(VALUE(RIGHT('Upload Data'!$B372, 6)), -1)</f>
        <v>-1</v>
      </c>
    </row>
    <row r="386" spans="1:29">
      <c r="A386" s="29">
        <f t="shared" si="44"/>
        <v>373</v>
      </c>
      <c r="B386" s="28" t="b">
        <f>NOT(IFERROR('Upload Data'!A373 = "ERROR", TRUE))</f>
        <v>1</v>
      </c>
      <c r="C386" s="28">
        <f t="shared" si="45"/>
        <v>373</v>
      </c>
      <c r="D386" s="30" t="b">
        <f>IF(B386, ('Upload Data'!A373 &amp; 'Upload Data'!B373 &amp; 'Upload Data'!D373 &amp; 'Upload Data'!E373 &amp; 'Upload Data'!F373) &lt;&gt; "", FALSE)</f>
        <v>0</v>
      </c>
      <c r="E386" s="28" t="str">
        <f t="shared" si="49"/>
        <v/>
      </c>
      <c r="F386" s="28" t="str">
        <f t="shared" si="50"/>
        <v/>
      </c>
      <c r="G386" s="30" t="b">
        <f t="shared" si="43"/>
        <v>1</v>
      </c>
      <c r="H386" s="30" t="b">
        <f>IFERROR(AND(OR(NOT(D386), 'Upload Data'!$A373 &lt;&gt; "", 'Upload Data'!$B373 &lt;&gt; ""), I386, J386, S386 &lt;= 1), FALSE)</f>
        <v>1</v>
      </c>
      <c r="I386" s="30" t="b">
        <f t="shared" si="46"/>
        <v>1</v>
      </c>
      <c r="J386" s="30" t="b">
        <f t="shared" si="47"/>
        <v>1</v>
      </c>
      <c r="K386" s="31" t="s">
        <v>81</v>
      </c>
      <c r="L386" s="31" t="s">
        <v>81</v>
      </c>
      <c r="M386" s="30" t="b">
        <f>IFERROR(OR(NOT(D386), 'Upload Data'!E373 &lt;&gt; ""), FALSE)</f>
        <v>1</v>
      </c>
      <c r="N386" s="30" t="b">
        <f>IFERROR(OR(AND(NOT(D386), 'Upload Data'!F373 = ""), IFERROR(MATCH('Upload Data'!F373, listTradingRelationship, 0), FALSE)), FALSE)</f>
        <v>1</v>
      </c>
      <c r="O386" s="30"/>
      <c r="P386" s="30"/>
      <c r="Q386" s="30"/>
      <c r="R386" s="30" t="str">
        <f>IFERROR(IF('Upload Data'!$A373 &lt;&gt; "", 'Upload Data'!$A373, 'Upload Data'!$B373) &amp; "-" &amp; 'Upload Data'!$C373, "-")</f>
        <v>-</v>
      </c>
      <c r="S386" s="30">
        <f t="shared" si="48"/>
        <v>0</v>
      </c>
      <c r="T386" s="30"/>
      <c r="U386" s="30" t="b">
        <f>IFERROR(OR('Upload Data'!$A373 = "", IFERROR(AND(LEN('Upload Data'!$A373 ) = 11, LEFT('Upload Data'!$A373, 4) = "FSC-", MID('Upload Data'!$A373, 5, 1) &gt;= "A", MID('Upload Data'!$A373, 5, 1) &lt;= "Z", V386 &gt; 0, INT(V386) = V386), FALSE)), FALSE)</f>
        <v>1</v>
      </c>
      <c r="V386" s="30">
        <f>IFERROR(VALUE(RIGHT('Upload Data'!$A373, 6)), -1)</f>
        <v>-1</v>
      </c>
      <c r="W386" s="30"/>
      <c r="X386" s="30" t="b">
        <f>IFERROR(OR('Upload Data'!$B373 = "", IFERROR(AND(LEN(AA386) &gt;= 2, MATCH(AB386, listCertificateTypes, 0), AC386 &gt; -1, INT(AC386) = AC386), FALSE)), FALSE)</f>
        <v>1</v>
      </c>
      <c r="Y386" s="30">
        <f>IFERROR(FIND("-", 'Upload Data'!$B373, 1), 1000)</f>
        <v>1000</v>
      </c>
      <c r="Z386" s="30">
        <f>IFERROR(FIND("-", 'Upload Data'!$B373, Y386 + 1), 1000)</f>
        <v>1000</v>
      </c>
      <c r="AA386" s="30" t="str">
        <f>IFERROR(LEFT('Upload Data'!$B373, Y386 - 1), "")</f>
        <v/>
      </c>
      <c r="AB386" s="30" t="str">
        <f>IFERROR(MID('Upload Data'!$B373, Y386 + 1, Z386 - Y386 - 1), "")</f>
        <v/>
      </c>
      <c r="AC386" s="30">
        <f>IFERROR(VALUE(RIGHT('Upload Data'!$B373, 6)), -1)</f>
        <v>-1</v>
      </c>
    </row>
    <row r="387" spans="1:29">
      <c r="A387" s="29">
        <f t="shared" si="44"/>
        <v>374</v>
      </c>
      <c r="B387" s="28" t="b">
        <f>NOT(IFERROR('Upload Data'!A374 = "ERROR", TRUE))</f>
        <v>1</v>
      </c>
      <c r="C387" s="28">
        <f t="shared" si="45"/>
        <v>374</v>
      </c>
      <c r="D387" s="30" t="b">
        <f>IF(B387, ('Upload Data'!A374 &amp; 'Upload Data'!B374 &amp; 'Upload Data'!D374 &amp; 'Upload Data'!E374 &amp; 'Upload Data'!F374) &lt;&gt; "", FALSE)</f>
        <v>0</v>
      </c>
      <c r="E387" s="28" t="str">
        <f t="shared" si="49"/>
        <v/>
      </c>
      <c r="F387" s="28" t="str">
        <f t="shared" si="50"/>
        <v/>
      </c>
      <c r="G387" s="30" t="b">
        <f t="shared" si="43"/>
        <v>1</v>
      </c>
      <c r="H387" s="30" t="b">
        <f>IFERROR(AND(OR(NOT(D387), 'Upload Data'!$A374 &lt;&gt; "", 'Upload Data'!$B374 &lt;&gt; ""), I387, J387, S387 &lt;= 1), FALSE)</f>
        <v>1</v>
      </c>
      <c r="I387" s="30" t="b">
        <f t="shared" si="46"/>
        <v>1</v>
      </c>
      <c r="J387" s="30" t="b">
        <f t="shared" si="47"/>
        <v>1</v>
      </c>
      <c r="K387" s="31" t="s">
        <v>81</v>
      </c>
      <c r="L387" s="31" t="s">
        <v>81</v>
      </c>
      <c r="M387" s="30" t="b">
        <f>IFERROR(OR(NOT(D387), 'Upload Data'!E374 &lt;&gt; ""), FALSE)</f>
        <v>1</v>
      </c>
      <c r="N387" s="30" t="b">
        <f>IFERROR(OR(AND(NOT(D387), 'Upload Data'!F374 = ""), IFERROR(MATCH('Upload Data'!F374, listTradingRelationship, 0), FALSE)), FALSE)</f>
        <v>1</v>
      </c>
      <c r="O387" s="30"/>
      <c r="P387" s="30"/>
      <c r="Q387" s="30"/>
      <c r="R387" s="30" t="str">
        <f>IFERROR(IF('Upload Data'!$A374 &lt;&gt; "", 'Upload Data'!$A374, 'Upload Data'!$B374) &amp; "-" &amp; 'Upload Data'!$C374, "-")</f>
        <v>-</v>
      </c>
      <c r="S387" s="30">
        <f t="shared" si="48"/>
        <v>0</v>
      </c>
      <c r="T387" s="30"/>
      <c r="U387" s="30" t="b">
        <f>IFERROR(OR('Upload Data'!$A374 = "", IFERROR(AND(LEN('Upload Data'!$A374 ) = 11, LEFT('Upload Data'!$A374, 4) = "FSC-", MID('Upload Data'!$A374, 5, 1) &gt;= "A", MID('Upload Data'!$A374, 5, 1) &lt;= "Z", V387 &gt; 0, INT(V387) = V387), FALSE)), FALSE)</f>
        <v>1</v>
      </c>
      <c r="V387" s="30">
        <f>IFERROR(VALUE(RIGHT('Upload Data'!$A374, 6)), -1)</f>
        <v>-1</v>
      </c>
      <c r="W387" s="30"/>
      <c r="X387" s="30" t="b">
        <f>IFERROR(OR('Upload Data'!$B374 = "", IFERROR(AND(LEN(AA387) &gt;= 2, MATCH(AB387, listCertificateTypes, 0), AC387 &gt; -1, INT(AC387) = AC387), FALSE)), FALSE)</f>
        <v>1</v>
      </c>
      <c r="Y387" s="30">
        <f>IFERROR(FIND("-", 'Upload Data'!$B374, 1), 1000)</f>
        <v>1000</v>
      </c>
      <c r="Z387" s="30">
        <f>IFERROR(FIND("-", 'Upload Data'!$B374, Y387 + 1), 1000)</f>
        <v>1000</v>
      </c>
      <c r="AA387" s="30" t="str">
        <f>IFERROR(LEFT('Upload Data'!$B374, Y387 - 1), "")</f>
        <v/>
      </c>
      <c r="AB387" s="30" t="str">
        <f>IFERROR(MID('Upload Data'!$B374, Y387 + 1, Z387 - Y387 - 1), "")</f>
        <v/>
      </c>
      <c r="AC387" s="30">
        <f>IFERROR(VALUE(RIGHT('Upload Data'!$B374, 6)), -1)</f>
        <v>-1</v>
      </c>
    </row>
    <row r="388" spans="1:29">
      <c r="A388" s="29">
        <f t="shared" si="44"/>
        <v>375</v>
      </c>
      <c r="B388" s="28" t="b">
        <f>NOT(IFERROR('Upload Data'!A375 = "ERROR", TRUE))</f>
        <v>1</v>
      </c>
      <c r="C388" s="28">
        <f t="shared" si="45"/>
        <v>375</v>
      </c>
      <c r="D388" s="30" t="b">
        <f>IF(B388, ('Upload Data'!A375 &amp; 'Upload Data'!B375 &amp; 'Upload Data'!D375 &amp; 'Upload Data'!E375 &amp; 'Upload Data'!F375) &lt;&gt; "", FALSE)</f>
        <v>0</v>
      </c>
      <c r="E388" s="28" t="str">
        <f t="shared" si="49"/>
        <v/>
      </c>
      <c r="F388" s="28" t="str">
        <f t="shared" si="50"/>
        <v/>
      </c>
      <c r="G388" s="30" t="b">
        <f t="shared" si="43"/>
        <v>1</v>
      </c>
      <c r="H388" s="30" t="b">
        <f>IFERROR(AND(OR(NOT(D388), 'Upload Data'!$A375 &lt;&gt; "", 'Upload Data'!$B375 &lt;&gt; ""), I388, J388, S388 &lt;= 1), FALSE)</f>
        <v>1</v>
      </c>
      <c r="I388" s="30" t="b">
        <f t="shared" si="46"/>
        <v>1</v>
      </c>
      <c r="J388" s="30" t="b">
        <f t="shared" si="47"/>
        <v>1</v>
      </c>
      <c r="K388" s="31" t="s">
        <v>81</v>
      </c>
      <c r="L388" s="31" t="s">
        <v>81</v>
      </c>
      <c r="M388" s="30" t="b">
        <f>IFERROR(OR(NOT(D388), 'Upload Data'!E375 &lt;&gt; ""), FALSE)</f>
        <v>1</v>
      </c>
      <c r="N388" s="30" t="b">
        <f>IFERROR(OR(AND(NOT(D388), 'Upload Data'!F375 = ""), IFERROR(MATCH('Upload Data'!F375, listTradingRelationship, 0), FALSE)), FALSE)</f>
        <v>1</v>
      </c>
      <c r="O388" s="30"/>
      <c r="P388" s="30"/>
      <c r="Q388" s="30"/>
      <c r="R388" s="30" t="str">
        <f>IFERROR(IF('Upload Data'!$A375 &lt;&gt; "", 'Upload Data'!$A375, 'Upload Data'!$B375) &amp; "-" &amp; 'Upload Data'!$C375, "-")</f>
        <v>-</v>
      </c>
      <c r="S388" s="30">
        <f t="shared" si="48"/>
        <v>0</v>
      </c>
      <c r="T388" s="30"/>
      <c r="U388" s="30" t="b">
        <f>IFERROR(OR('Upload Data'!$A375 = "", IFERROR(AND(LEN('Upload Data'!$A375 ) = 11, LEFT('Upload Data'!$A375, 4) = "FSC-", MID('Upload Data'!$A375, 5, 1) &gt;= "A", MID('Upload Data'!$A375, 5, 1) &lt;= "Z", V388 &gt; 0, INT(V388) = V388), FALSE)), FALSE)</f>
        <v>1</v>
      </c>
      <c r="V388" s="30">
        <f>IFERROR(VALUE(RIGHT('Upload Data'!$A375, 6)), -1)</f>
        <v>-1</v>
      </c>
      <c r="W388" s="30"/>
      <c r="X388" s="30" t="b">
        <f>IFERROR(OR('Upload Data'!$B375 = "", IFERROR(AND(LEN(AA388) &gt;= 2, MATCH(AB388, listCertificateTypes, 0), AC388 &gt; -1, INT(AC388) = AC388), FALSE)), FALSE)</f>
        <v>1</v>
      </c>
      <c r="Y388" s="30">
        <f>IFERROR(FIND("-", 'Upload Data'!$B375, 1), 1000)</f>
        <v>1000</v>
      </c>
      <c r="Z388" s="30">
        <f>IFERROR(FIND("-", 'Upload Data'!$B375, Y388 + 1), 1000)</f>
        <v>1000</v>
      </c>
      <c r="AA388" s="30" t="str">
        <f>IFERROR(LEFT('Upload Data'!$B375, Y388 - 1), "")</f>
        <v/>
      </c>
      <c r="AB388" s="30" t="str">
        <f>IFERROR(MID('Upload Data'!$B375, Y388 + 1, Z388 - Y388 - 1), "")</f>
        <v/>
      </c>
      <c r="AC388" s="30">
        <f>IFERROR(VALUE(RIGHT('Upload Data'!$B375, 6)), -1)</f>
        <v>-1</v>
      </c>
    </row>
    <row r="389" spans="1:29">
      <c r="A389" s="29">
        <f t="shared" si="44"/>
        <v>376</v>
      </c>
      <c r="B389" s="28" t="b">
        <f>NOT(IFERROR('Upload Data'!A376 = "ERROR", TRUE))</f>
        <v>1</v>
      </c>
      <c r="C389" s="28">
        <f t="shared" si="45"/>
        <v>376</v>
      </c>
      <c r="D389" s="30" t="b">
        <f>IF(B389, ('Upload Data'!A376 &amp; 'Upload Data'!B376 &amp; 'Upload Data'!D376 &amp; 'Upload Data'!E376 &amp; 'Upload Data'!F376) &lt;&gt; "", FALSE)</f>
        <v>0</v>
      </c>
      <c r="E389" s="28" t="str">
        <f t="shared" si="49"/>
        <v/>
      </c>
      <c r="F389" s="28" t="str">
        <f t="shared" si="50"/>
        <v/>
      </c>
      <c r="G389" s="30" t="b">
        <f t="shared" si="43"/>
        <v>1</v>
      </c>
      <c r="H389" s="30" t="b">
        <f>IFERROR(AND(OR(NOT(D389), 'Upload Data'!$A376 &lt;&gt; "", 'Upload Data'!$B376 &lt;&gt; ""), I389, J389, S389 &lt;= 1), FALSE)</f>
        <v>1</v>
      </c>
      <c r="I389" s="30" t="b">
        <f t="shared" si="46"/>
        <v>1</v>
      </c>
      <c r="J389" s="30" t="b">
        <f t="shared" si="47"/>
        <v>1</v>
      </c>
      <c r="K389" s="31" t="s">
        <v>81</v>
      </c>
      <c r="L389" s="31" t="s">
        <v>81</v>
      </c>
      <c r="M389" s="30" t="b">
        <f>IFERROR(OR(NOT(D389), 'Upload Data'!E376 &lt;&gt; ""), FALSE)</f>
        <v>1</v>
      </c>
      <c r="N389" s="30" t="b">
        <f>IFERROR(OR(AND(NOT(D389), 'Upload Data'!F376 = ""), IFERROR(MATCH('Upload Data'!F376, listTradingRelationship, 0), FALSE)), FALSE)</f>
        <v>1</v>
      </c>
      <c r="O389" s="30"/>
      <c r="P389" s="30"/>
      <c r="Q389" s="30"/>
      <c r="R389" s="30" t="str">
        <f>IFERROR(IF('Upload Data'!$A376 &lt;&gt; "", 'Upload Data'!$A376, 'Upload Data'!$B376) &amp; "-" &amp; 'Upload Data'!$C376, "-")</f>
        <v>-</v>
      </c>
      <c r="S389" s="30">
        <f t="shared" si="48"/>
        <v>0</v>
      </c>
      <c r="T389" s="30"/>
      <c r="U389" s="30" t="b">
        <f>IFERROR(OR('Upload Data'!$A376 = "", IFERROR(AND(LEN('Upload Data'!$A376 ) = 11, LEFT('Upload Data'!$A376, 4) = "FSC-", MID('Upload Data'!$A376, 5, 1) &gt;= "A", MID('Upload Data'!$A376, 5, 1) &lt;= "Z", V389 &gt; 0, INT(V389) = V389), FALSE)), FALSE)</f>
        <v>1</v>
      </c>
      <c r="V389" s="30">
        <f>IFERROR(VALUE(RIGHT('Upload Data'!$A376, 6)), -1)</f>
        <v>-1</v>
      </c>
      <c r="W389" s="30"/>
      <c r="X389" s="30" t="b">
        <f>IFERROR(OR('Upload Data'!$B376 = "", IFERROR(AND(LEN(AA389) &gt;= 2, MATCH(AB389, listCertificateTypes, 0), AC389 &gt; -1, INT(AC389) = AC389), FALSE)), FALSE)</f>
        <v>1</v>
      </c>
      <c r="Y389" s="30">
        <f>IFERROR(FIND("-", 'Upload Data'!$B376, 1), 1000)</f>
        <v>1000</v>
      </c>
      <c r="Z389" s="30">
        <f>IFERROR(FIND("-", 'Upload Data'!$B376, Y389 + 1), 1000)</f>
        <v>1000</v>
      </c>
      <c r="AA389" s="30" t="str">
        <f>IFERROR(LEFT('Upload Data'!$B376, Y389 - 1), "")</f>
        <v/>
      </c>
      <c r="AB389" s="30" t="str">
        <f>IFERROR(MID('Upload Data'!$B376, Y389 + 1, Z389 - Y389 - 1), "")</f>
        <v/>
      </c>
      <c r="AC389" s="30">
        <f>IFERROR(VALUE(RIGHT('Upload Data'!$B376, 6)), -1)</f>
        <v>-1</v>
      </c>
    </row>
    <row r="390" spans="1:29">
      <c r="A390" s="29">
        <f t="shared" si="44"/>
        <v>377</v>
      </c>
      <c r="B390" s="28" t="b">
        <f>NOT(IFERROR('Upload Data'!A377 = "ERROR", TRUE))</f>
        <v>1</v>
      </c>
      <c r="C390" s="28">
        <f t="shared" si="45"/>
        <v>377</v>
      </c>
      <c r="D390" s="30" t="b">
        <f>IF(B390, ('Upload Data'!A377 &amp; 'Upload Data'!B377 &amp; 'Upload Data'!D377 &amp; 'Upload Data'!E377 &amp; 'Upload Data'!F377) &lt;&gt; "", FALSE)</f>
        <v>0</v>
      </c>
      <c r="E390" s="28" t="str">
        <f t="shared" si="49"/>
        <v/>
      </c>
      <c r="F390" s="28" t="str">
        <f t="shared" si="50"/>
        <v/>
      </c>
      <c r="G390" s="30" t="b">
        <f t="shared" si="43"/>
        <v>1</v>
      </c>
      <c r="H390" s="30" t="b">
        <f>IFERROR(AND(OR(NOT(D390), 'Upload Data'!$A377 &lt;&gt; "", 'Upload Data'!$B377 &lt;&gt; ""), I390, J390, S390 &lt;= 1), FALSE)</f>
        <v>1</v>
      </c>
      <c r="I390" s="30" t="b">
        <f t="shared" si="46"/>
        <v>1</v>
      </c>
      <c r="J390" s="30" t="b">
        <f t="shared" si="47"/>
        <v>1</v>
      </c>
      <c r="K390" s="31" t="s">
        <v>81</v>
      </c>
      <c r="L390" s="31" t="s">
        <v>81</v>
      </c>
      <c r="M390" s="30" t="b">
        <f>IFERROR(OR(NOT(D390), 'Upload Data'!E377 &lt;&gt; ""), FALSE)</f>
        <v>1</v>
      </c>
      <c r="N390" s="30" t="b">
        <f>IFERROR(OR(AND(NOT(D390), 'Upload Data'!F377 = ""), IFERROR(MATCH('Upload Data'!F377, listTradingRelationship, 0), FALSE)), FALSE)</f>
        <v>1</v>
      </c>
      <c r="O390" s="30"/>
      <c r="P390" s="30"/>
      <c r="Q390" s="30"/>
      <c r="R390" s="30" t="str">
        <f>IFERROR(IF('Upload Data'!$A377 &lt;&gt; "", 'Upload Data'!$A377, 'Upload Data'!$B377) &amp; "-" &amp; 'Upload Data'!$C377, "-")</f>
        <v>-</v>
      </c>
      <c r="S390" s="30">
        <f t="shared" si="48"/>
        <v>0</v>
      </c>
      <c r="T390" s="30"/>
      <c r="U390" s="30" t="b">
        <f>IFERROR(OR('Upload Data'!$A377 = "", IFERROR(AND(LEN('Upload Data'!$A377 ) = 11, LEFT('Upload Data'!$A377, 4) = "FSC-", MID('Upload Data'!$A377, 5, 1) &gt;= "A", MID('Upload Data'!$A377, 5, 1) &lt;= "Z", V390 &gt; 0, INT(V390) = V390), FALSE)), FALSE)</f>
        <v>1</v>
      </c>
      <c r="V390" s="30">
        <f>IFERROR(VALUE(RIGHT('Upload Data'!$A377, 6)), -1)</f>
        <v>-1</v>
      </c>
      <c r="W390" s="30"/>
      <c r="X390" s="30" t="b">
        <f>IFERROR(OR('Upload Data'!$B377 = "", IFERROR(AND(LEN(AA390) &gt;= 2, MATCH(AB390, listCertificateTypes, 0), AC390 &gt; -1, INT(AC390) = AC390), FALSE)), FALSE)</f>
        <v>1</v>
      </c>
      <c r="Y390" s="30">
        <f>IFERROR(FIND("-", 'Upload Data'!$B377, 1), 1000)</f>
        <v>1000</v>
      </c>
      <c r="Z390" s="30">
        <f>IFERROR(FIND("-", 'Upload Data'!$B377, Y390 + 1), 1000)</f>
        <v>1000</v>
      </c>
      <c r="AA390" s="30" t="str">
        <f>IFERROR(LEFT('Upload Data'!$B377, Y390 - 1), "")</f>
        <v/>
      </c>
      <c r="AB390" s="30" t="str">
        <f>IFERROR(MID('Upload Data'!$B377, Y390 + 1, Z390 - Y390 - 1), "")</f>
        <v/>
      </c>
      <c r="AC390" s="30">
        <f>IFERROR(VALUE(RIGHT('Upload Data'!$B377, 6)), -1)</f>
        <v>-1</v>
      </c>
    </row>
    <row r="391" spans="1:29">
      <c r="A391" s="29">
        <f t="shared" si="44"/>
        <v>378</v>
      </c>
      <c r="B391" s="28" t="b">
        <f>NOT(IFERROR('Upload Data'!A378 = "ERROR", TRUE))</f>
        <v>1</v>
      </c>
      <c r="C391" s="28">
        <f t="shared" si="45"/>
        <v>378</v>
      </c>
      <c r="D391" s="30" t="b">
        <f>IF(B391, ('Upload Data'!A378 &amp; 'Upload Data'!B378 &amp; 'Upload Data'!D378 &amp; 'Upload Data'!E378 &amp; 'Upload Data'!F378) &lt;&gt; "", FALSE)</f>
        <v>0</v>
      </c>
      <c r="E391" s="28" t="str">
        <f t="shared" si="49"/>
        <v/>
      </c>
      <c r="F391" s="28" t="str">
        <f t="shared" si="50"/>
        <v/>
      </c>
      <c r="G391" s="30" t="b">
        <f t="shared" si="43"/>
        <v>1</v>
      </c>
      <c r="H391" s="30" t="b">
        <f>IFERROR(AND(OR(NOT(D391), 'Upload Data'!$A378 &lt;&gt; "", 'Upload Data'!$B378 &lt;&gt; ""), I391, J391, S391 &lt;= 1), FALSE)</f>
        <v>1</v>
      </c>
      <c r="I391" s="30" t="b">
        <f t="shared" si="46"/>
        <v>1</v>
      </c>
      <c r="J391" s="30" t="b">
        <f t="shared" si="47"/>
        <v>1</v>
      </c>
      <c r="K391" s="31" t="s">
        <v>81</v>
      </c>
      <c r="L391" s="31" t="s">
        <v>81</v>
      </c>
      <c r="M391" s="30" t="b">
        <f>IFERROR(OR(NOT(D391), 'Upload Data'!E378 &lt;&gt; ""), FALSE)</f>
        <v>1</v>
      </c>
      <c r="N391" s="30" t="b">
        <f>IFERROR(OR(AND(NOT(D391), 'Upload Data'!F378 = ""), IFERROR(MATCH('Upload Data'!F378, listTradingRelationship, 0), FALSE)), FALSE)</f>
        <v>1</v>
      </c>
      <c r="O391" s="30"/>
      <c r="P391" s="30"/>
      <c r="Q391" s="30"/>
      <c r="R391" s="30" t="str">
        <f>IFERROR(IF('Upload Data'!$A378 &lt;&gt; "", 'Upload Data'!$A378, 'Upload Data'!$B378) &amp; "-" &amp; 'Upload Data'!$C378, "-")</f>
        <v>-</v>
      </c>
      <c r="S391" s="30">
        <f t="shared" si="48"/>
        <v>0</v>
      </c>
      <c r="T391" s="30"/>
      <c r="U391" s="30" t="b">
        <f>IFERROR(OR('Upload Data'!$A378 = "", IFERROR(AND(LEN('Upload Data'!$A378 ) = 11, LEFT('Upload Data'!$A378, 4) = "FSC-", MID('Upload Data'!$A378, 5, 1) &gt;= "A", MID('Upload Data'!$A378, 5, 1) &lt;= "Z", V391 &gt; 0, INT(V391) = V391), FALSE)), FALSE)</f>
        <v>1</v>
      </c>
      <c r="V391" s="30">
        <f>IFERROR(VALUE(RIGHT('Upload Data'!$A378, 6)), -1)</f>
        <v>-1</v>
      </c>
      <c r="W391" s="30"/>
      <c r="X391" s="30" t="b">
        <f>IFERROR(OR('Upload Data'!$B378 = "", IFERROR(AND(LEN(AA391) &gt;= 2, MATCH(AB391, listCertificateTypes, 0), AC391 &gt; -1, INT(AC391) = AC391), FALSE)), FALSE)</f>
        <v>1</v>
      </c>
      <c r="Y391" s="30">
        <f>IFERROR(FIND("-", 'Upload Data'!$B378, 1), 1000)</f>
        <v>1000</v>
      </c>
      <c r="Z391" s="30">
        <f>IFERROR(FIND("-", 'Upload Data'!$B378, Y391 + 1), 1000)</f>
        <v>1000</v>
      </c>
      <c r="AA391" s="30" t="str">
        <f>IFERROR(LEFT('Upload Data'!$B378, Y391 - 1), "")</f>
        <v/>
      </c>
      <c r="AB391" s="30" t="str">
        <f>IFERROR(MID('Upload Data'!$B378, Y391 + 1, Z391 - Y391 - 1), "")</f>
        <v/>
      </c>
      <c r="AC391" s="30">
        <f>IFERROR(VALUE(RIGHT('Upload Data'!$B378, 6)), -1)</f>
        <v>-1</v>
      </c>
    </row>
    <row r="392" spans="1:29">
      <c r="A392" s="29">
        <f t="shared" si="44"/>
        <v>379</v>
      </c>
      <c r="B392" s="28" t="b">
        <f>NOT(IFERROR('Upload Data'!A379 = "ERROR", TRUE))</f>
        <v>1</v>
      </c>
      <c r="C392" s="28">
        <f t="shared" si="45"/>
        <v>379</v>
      </c>
      <c r="D392" s="30" t="b">
        <f>IF(B392, ('Upload Data'!A379 &amp; 'Upload Data'!B379 &amp; 'Upload Data'!D379 &amp; 'Upload Data'!E379 &amp; 'Upload Data'!F379) &lt;&gt; "", FALSE)</f>
        <v>0</v>
      </c>
      <c r="E392" s="28" t="str">
        <f t="shared" si="49"/>
        <v/>
      </c>
      <c r="F392" s="28" t="str">
        <f t="shared" si="50"/>
        <v/>
      </c>
      <c r="G392" s="30" t="b">
        <f t="shared" si="43"/>
        <v>1</v>
      </c>
      <c r="H392" s="30" t="b">
        <f>IFERROR(AND(OR(NOT(D392), 'Upload Data'!$A379 &lt;&gt; "", 'Upload Data'!$B379 &lt;&gt; ""), I392, J392, S392 &lt;= 1), FALSE)</f>
        <v>1</v>
      </c>
      <c r="I392" s="30" t="b">
        <f t="shared" si="46"/>
        <v>1</v>
      </c>
      <c r="J392" s="30" t="b">
        <f t="shared" si="47"/>
        <v>1</v>
      </c>
      <c r="K392" s="31" t="s">
        <v>81</v>
      </c>
      <c r="L392" s="31" t="s">
        <v>81</v>
      </c>
      <c r="M392" s="30" t="b">
        <f>IFERROR(OR(NOT(D392), 'Upload Data'!E379 &lt;&gt; ""), FALSE)</f>
        <v>1</v>
      </c>
      <c r="N392" s="30" t="b">
        <f>IFERROR(OR(AND(NOT(D392), 'Upload Data'!F379 = ""), IFERROR(MATCH('Upload Data'!F379, listTradingRelationship, 0), FALSE)), FALSE)</f>
        <v>1</v>
      </c>
      <c r="O392" s="30"/>
      <c r="P392" s="30"/>
      <c r="Q392" s="30"/>
      <c r="R392" s="30" t="str">
        <f>IFERROR(IF('Upload Data'!$A379 &lt;&gt; "", 'Upload Data'!$A379, 'Upload Data'!$B379) &amp; "-" &amp; 'Upload Data'!$C379, "-")</f>
        <v>-</v>
      </c>
      <c r="S392" s="30">
        <f t="shared" si="48"/>
        <v>0</v>
      </c>
      <c r="T392" s="30"/>
      <c r="U392" s="30" t="b">
        <f>IFERROR(OR('Upload Data'!$A379 = "", IFERROR(AND(LEN('Upload Data'!$A379 ) = 11, LEFT('Upload Data'!$A379, 4) = "FSC-", MID('Upload Data'!$A379, 5, 1) &gt;= "A", MID('Upload Data'!$A379, 5, 1) &lt;= "Z", V392 &gt; 0, INT(V392) = V392), FALSE)), FALSE)</f>
        <v>1</v>
      </c>
      <c r="V392" s="30">
        <f>IFERROR(VALUE(RIGHT('Upload Data'!$A379, 6)), -1)</f>
        <v>-1</v>
      </c>
      <c r="W392" s="30"/>
      <c r="X392" s="30" t="b">
        <f>IFERROR(OR('Upload Data'!$B379 = "", IFERROR(AND(LEN(AA392) &gt;= 2, MATCH(AB392, listCertificateTypes, 0), AC392 &gt; -1, INT(AC392) = AC392), FALSE)), FALSE)</f>
        <v>1</v>
      </c>
      <c r="Y392" s="30">
        <f>IFERROR(FIND("-", 'Upload Data'!$B379, 1), 1000)</f>
        <v>1000</v>
      </c>
      <c r="Z392" s="30">
        <f>IFERROR(FIND("-", 'Upload Data'!$B379, Y392 + 1), 1000)</f>
        <v>1000</v>
      </c>
      <c r="AA392" s="30" t="str">
        <f>IFERROR(LEFT('Upload Data'!$B379, Y392 - 1), "")</f>
        <v/>
      </c>
      <c r="AB392" s="30" t="str">
        <f>IFERROR(MID('Upload Data'!$B379, Y392 + 1, Z392 - Y392 - 1), "")</f>
        <v/>
      </c>
      <c r="AC392" s="30">
        <f>IFERROR(VALUE(RIGHT('Upload Data'!$B379, 6)), -1)</f>
        <v>-1</v>
      </c>
    </row>
    <row r="393" spans="1:29">
      <c r="A393" s="29">
        <f t="shared" si="44"/>
        <v>380</v>
      </c>
      <c r="B393" s="28" t="b">
        <f>NOT(IFERROR('Upload Data'!A380 = "ERROR", TRUE))</f>
        <v>1</v>
      </c>
      <c r="C393" s="28">
        <f t="shared" si="45"/>
        <v>380</v>
      </c>
      <c r="D393" s="30" t="b">
        <f>IF(B393, ('Upload Data'!A380 &amp; 'Upload Data'!B380 &amp; 'Upload Data'!D380 &amp; 'Upload Data'!E380 &amp; 'Upload Data'!F380) &lt;&gt; "", FALSE)</f>
        <v>0</v>
      </c>
      <c r="E393" s="28" t="str">
        <f t="shared" si="49"/>
        <v/>
      </c>
      <c r="F393" s="28" t="str">
        <f t="shared" si="50"/>
        <v/>
      </c>
      <c r="G393" s="30" t="b">
        <f t="shared" si="43"/>
        <v>1</v>
      </c>
      <c r="H393" s="30" t="b">
        <f>IFERROR(AND(OR(NOT(D393), 'Upload Data'!$A380 &lt;&gt; "", 'Upload Data'!$B380 &lt;&gt; ""), I393, J393, S393 &lt;= 1), FALSE)</f>
        <v>1</v>
      </c>
      <c r="I393" s="30" t="b">
        <f t="shared" si="46"/>
        <v>1</v>
      </c>
      <c r="J393" s="30" t="b">
        <f t="shared" si="47"/>
        <v>1</v>
      </c>
      <c r="K393" s="31" t="s">
        <v>81</v>
      </c>
      <c r="L393" s="31" t="s">
        <v>81</v>
      </c>
      <c r="M393" s="30" t="b">
        <f>IFERROR(OR(NOT(D393), 'Upload Data'!E380 &lt;&gt; ""), FALSE)</f>
        <v>1</v>
      </c>
      <c r="N393" s="30" t="b">
        <f>IFERROR(OR(AND(NOT(D393), 'Upload Data'!F380 = ""), IFERROR(MATCH('Upload Data'!F380, listTradingRelationship, 0), FALSE)), FALSE)</f>
        <v>1</v>
      </c>
      <c r="O393" s="30"/>
      <c r="P393" s="30"/>
      <c r="Q393" s="30"/>
      <c r="R393" s="30" t="str">
        <f>IFERROR(IF('Upload Data'!$A380 &lt;&gt; "", 'Upload Data'!$A380, 'Upload Data'!$B380) &amp; "-" &amp; 'Upload Data'!$C380, "-")</f>
        <v>-</v>
      </c>
      <c r="S393" s="30">
        <f t="shared" si="48"/>
        <v>0</v>
      </c>
      <c r="T393" s="30"/>
      <c r="U393" s="30" t="b">
        <f>IFERROR(OR('Upload Data'!$A380 = "", IFERROR(AND(LEN('Upload Data'!$A380 ) = 11, LEFT('Upload Data'!$A380, 4) = "FSC-", MID('Upload Data'!$A380, 5, 1) &gt;= "A", MID('Upload Data'!$A380, 5, 1) &lt;= "Z", V393 &gt; 0, INT(V393) = V393), FALSE)), FALSE)</f>
        <v>1</v>
      </c>
      <c r="V393" s="30">
        <f>IFERROR(VALUE(RIGHT('Upload Data'!$A380, 6)), -1)</f>
        <v>-1</v>
      </c>
      <c r="W393" s="30"/>
      <c r="X393" s="30" t="b">
        <f>IFERROR(OR('Upload Data'!$B380 = "", IFERROR(AND(LEN(AA393) &gt;= 2, MATCH(AB393, listCertificateTypes, 0), AC393 &gt; -1, INT(AC393) = AC393), FALSE)), FALSE)</f>
        <v>1</v>
      </c>
      <c r="Y393" s="30">
        <f>IFERROR(FIND("-", 'Upload Data'!$B380, 1), 1000)</f>
        <v>1000</v>
      </c>
      <c r="Z393" s="30">
        <f>IFERROR(FIND("-", 'Upload Data'!$B380, Y393 + 1), 1000)</f>
        <v>1000</v>
      </c>
      <c r="AA393" s="30" t="str">
        <f>IFERROR(LEFT('Upload Data'!$B380, Y393 - 1), "")</f>
        <v/>
      </c>
      <c r="AB393" s="30" t="str">
        <f>IFERROR(MID('Upload Data'!$B380, Y393 + 1, Z393 - Y393 - 1), "")</f>
        <v/>
      </c>
      <c r="AC393" s="30">
        <f>IFERROR(VALUE(RIGHT('Upload Data'!$B380, 6)), -1)</f>
        <v>-1</v>
      </c>
    </row>
    <row r="394" spans="1:29">
      <c r="A394" s="29">
        <f t="shared" si="44"/>
        <v>381</v>
      </c>
      <c r="B394" s="28" t="b">
        <f>NOT(IFERROR('Upload Data'!A381 = "ERROR", TRUE))</f>
        <v>1</v>
      </c>
      <c r="C394" s="28">
        <f t="shared" si="45"/>
        <v>381</v>
      </c>
      <c r="D394" s="30" t="b">
        <f>IF(B394, ('Upload Data'!A381 &amp; 'Upload Data'!B381 &amp; 'Upload Data'!D381 &amp; 'Upload Data'!E381 &amp; 'Upload Data'!F381) &lt;&gt; "", FALSE)</f>
        <v>0</v>
      </c>
      <c r="E394" s="28" t="str">
        <f t="shared" si="49"/>
        <v/>
      </c>
      <c r="F394" s="28" t="str">
        <f t="shared" si="50"/>
        <v/>
      </c>
      <c r="G394" s="30" t="b">
        <f t="shared" si="43"/>
        <v>1</v>
      </c>
      <c r="H394" s="30" t="b">
        <f>IFERROR(AND(OR(NOT(D394), 'Upload Data'!$A381 &lt;&gt; "", 'Upload Data'!$B381 &lt;&gt; ""), I394, J394, S394 &lt;= 1), FALSE)</f>
        <v>1</v>
      </c>
      <c r="I394" s="30" t="b">
        <f t="shared" si="46"/>
        <v>1</v>
      </c>
      <c r="J394" s="30" t="b">
        <f t="shared" si="47"/>
        <v>1</v>
      </c>
      <c r="K394" s="31" t="s">
        <v>81</v>
      </c>
      <c r="L394" s="31" t="s">
        <v>81</v>
      </c>
      <c r="M394" s="30" t="b">
        <f>IFERROR(OR(NOT(D394), 'Upload Data'!E381 &lt;&gt; ""), FALSE)</f>
        <v>1</v>
      </c>
      <c r="N394" s="30" t="b">
        <f>IFERROR(OR(AND(NOT(D394), 'Upload Data'!F381 = ""), IFERROR(MATCH('Upload Data'!F381, listTradingRelationship, 0), FALSE)), FALSE)</f>
        <v>1</v>
      </c>
      <c r="O394" s="30"/>
      <c r="P394" s="30"/>
      <c r="Q394" s="30"/>
      <c r="R394" s="30" t="str">
        <f>IFERROR(IF('Upload Data'!$A381 &lt;&gt; "", 'Upload Data'!$A381, 'Upload Data'!$B381) &amp; "-" &amp; 'Upload Data'!$C381, "-")</f>
        <v>-</v>
      </c>
      <c r="S394" s="30">
        <f t="shared" si="48"/>
        <v>0</v>
      </c>
      <c r="T394" s="30"/>
      <c r="U394" s="30" t="b">
        <f>IFERROR(OR('Upload Data'!$A381 = "", IFERROR(AND(LEN('Upload Data'!$A381 ) = 11, LEFT('Upload Data'!$A381, 4) = "FSC-", MID('Upload Data'!$A381, 5, 1) &gt;= "A", MID('Upload Data'!$A381, 5, 1) &lt;= "Z", V394 &gt; 0, INT(V394) = V394), FALSE)), FALSE)</f>
        <v>1</v>
      </c>
      <c r="V394" s="30">
        <f>IFERROR(VALUE(RIGHT('Upload Data'!$A381, 6)), -1)</f>
        <v>-1</v>
      </c>
      <c r="W394" s="30"/>
      <c r="X394" s="30" t="b">
        <f>IFERROR(OR('Upload Data'!$B381 = "", IFERROR(AND(LEN(AA394) &gt;= 2, MATCH(AB394, listCertificateTypes, 0), AC394 &gt; -1, INT(AC394) = AC394), FALSE)), FALSE)</f>
        <v>1</v>
      </c>
      <c r="Y394" s="30">
        <f>IFERROR(FIND("-", 'Upload Data'!$B381, 1), 1000)</f>
        <v>1000</v>
      </c>
      <c r="Z394" s="30">
        <f>IFERROR(FIND("-", 'Upload Data'!$B381, Y394 + 1), 1000)</f>
        <v>1000</v>
      </c>
      <c r="AA394" s="30" t="str">
        <f>IFERROR(LEFT('Upload Data'!$B381, Y394 - 1), "")</f>
        <v/>
      </c>
      <c r="AB394" s="30" t="str">
        <f>IFERROR(MID('Upload Data'!$B381, Y394 + 1, Z394 - Y394 - 1), "")</f>
        <v/>
      </c>
      <c r="AC394" s="30">
        <f>IFERROR(VALUE(RIGHT('Upload Data'!$B381, 6)), -1)</f>
        <v>-1</v>
      </c>
    </row>
    <row r="395" spans="1:29">
      <c r="A395" s="29">
        <f t="shared" si="44"/>
        <v>382</v>
      </c>
      <c r="B395" s="28" t="b">
        <f>NOT(IFERROR('Upload Data'!A382 = "ERROR", TRUE))</f>
        <v>1</v>
      </c>
      <c r="C395" s="28">
        <f t="shared" si="45"/>
        <v>382</v>
      </c>
      <c r="D395" s="30" t="b">
        <f>IF(B395, ('Upload Data'!A382 &amp; 'Upload Data'!B382 &amp; 'Upload Data'!D382 &amp; 'Upload Data'!E382 &amp; 'Upload Data'!F382) &lt;&gt; "", FALSE)</f>
        <v>0</v>
      </c>
      <c r="E395" s="28" t="str">
        <f t="shared" si="49"/>
        <v/>
      </c>
      <c r="F395" s="28" t="str">
        <f t="shared" si="50"/>
        <v/>
      </c>
      <c r="G395" s="30" t="b">
        <f t="shared" si="43"/>
        <v>1</v>
      </c>
      <c r="H395" s="30" t="b">
        <f>IFERROR(AND(OR(NOT(D395), 'Upload Data'!$A382 &lt;&gt; "", 'Upload Data'!$B382 &lt;&gt; ""), I395, J395, S395 &lt;= 1), FALSE)</f>
        <v>1</v>
      </c>
      <c r="I395" s="30" t="b">
        <f t="shared" si="46"/>
        <v>1</v>
      </c>
      <c r="J395" s="30" t="b">
        <f t="shared" si="47"/>
        <v>1</v>
      </c>
      <c r="K395" s="31" t="s">
        <v>81</v>
      </c>
      <c r="L395" s="31" t="s">
        <v>81</v>
      </c>
      <c r="M395" s="30" t="b">
        <f>IFERROR(OR(NOT(D395), 'Upload Data'!E382 &lt;&gt; ""), FALSE)</f>
        <v>1</v>
      </c>
      <c r="N395" s="30" t="b">
        <f>IFERROR(OR(AND(NOT(D395), 'Upload Data'!F382 = ""), IFERROR(MATCH('Upload Data'!F382, listTradingRelationship, 0), FALSE)), FALSE)</f>
        <v>1</v>
      </c>
      <c r="O395" s="30"/>
      <c r="P395" s="30"/>
      <c r="Q395" s="30"/>
      <c r="R395" s="30" t="str">
        <f>IFERROR(IF('Upload Data'!$A382 &lt;&gt; "", 'Upload Data'!$A382, 'Upload Data'!$B382) &amp; "-" &amp; 'Upload Data'!$C382, "-")</f>
        <v>-</v>
      </c>
      <c r="S395" s="30">
        <f t="shared" si="48"/>
        <v>0</v>
      </c>
      <c r="T395" s="30"/>
      <c r="U395" s="30" t="b">
        <f>IFERROR(OR('Upload Data'!$A382 = "", IFERROR(AND(LEN('Upload Data'!$A382 ) = 11, LEFT('Upload Data'!$A382, 4) = "FSC-", MID('Upload Data'!$A382, 5, 1) &gt;= "A", MID('Upload Data'!$A382, 5, 1) &lt;= "Z", V395 &gt; 0, INT(V395) = V395), FALSE)), FALSE)</f>
        <v>1</v>
      </c>
      <c r="V395" s="30">
        <f>IFERROR(VALUE(RIGHT('Upload Data'!$A382, 6)), -1)</f>
        <v>-1</v>
      </c>
      <c r="W395" s="30"/>
      <c r="X395" s="30" t="b">
        <f>IFERROR(OR('Upload Data'!$B382 = "", IFERROR(AND(LEN(AA395) &gt;= 2, MATCH(AB395, listCertificateTypes, 0), AC395 &gt; -1, INT(AC395) = AC395), FALSE)), FALSE)</f>
        <v>1</v>
      </c>
      <c r="Y395" s="30">
        <f>IFERROR(FIND("-", 'Upload Data'!$B382, 1), 1000)</f>
        <v>1000</v>
      </c>
      <c r="Z395" s="30">
        <f>IFERROR(FIND("-", 'Upload Data'!$B382, Y395 + 1), 1000)</f>
        <v>1000</v>
      </c>
      <c r="AA395" s="30" t="str">
        <f>IFERROR(LEFT('Upload Data'!$B382, Y395 - 1), "")</f>
        <v/>
      </c>
      <c r="AB395" s="30" t="str">
        <f>IFERROR(MID('Upload Data'!$B382, Y395 + 1, Z395 - Y395 - 1), "")</f>
        <v/>
      </c>
      <c r="AC395" s="30">
        <f>IFERROR(VALUE(RIGHT('Upload Data'!$B382, 6)), -1)</f>
        <v>-1</v>
      </c>
    </row>
    <row r="396" spans="1:29">
      <c r="A396" s="29">
        <f t="shared" si="44"/>
        <v>383</v>
      </c>
      <c r="B396" s="28" t="b">
        <f>NOT(IFERROR('Upload Data'!A383 = "ERROR", TRUE))</f>
        <v>1</v>
      </c>
      <c r="C396" s="28">
        <f t="shared" si="45"/>
        <v>383</v>
      </c>
      <c r="D396" s="30" t="b">
        <f>IF(B396, ('Upload Data'!A383 &amp; 'Upload Data'!B383 &amp; 'Upload Data'!D383 &amp; 'Upload Data'!E383 &amp; 'Upload Data'!F383) &lt;&gt; "", FALSE)</f>
        <v>0</v>
      </c>
      <c r="E396" s="28" t="str">
        <f t="shared" si="49"/>
        <v/>
      </c>
      <c r="F396" s="28" t="str">
        <f t="shared" si="50"/>
        <v/>
      </c>
      <c r="G396" s="30" t="b">
        <f t="shared" si="43"/>
        <v>1</v>
      </c>
      <c r="H396" s="30" t="b">
        <f>IFERROR(AND(OR(NOT(D396), 'Upload Data'!$A383 &lt;&gt; "", 'Upload Data'!$B383 &lt;&gt; ""), I396, J396, S396 &lt;= 1), FALSE)</f>
        <v>1</v>
      </c>
      <c r="I396" s="30" t="b">
        <f t="shared" si="46"/>
        <v>1</v>
      </c>
      <c r="J396" s="30" t="b">
        <f t="shared" si="47"/>
        <v>1</v>
      </c>
      <c r="K396" s="31" t="s">
        <v>81</v>
      </c>
      <c r="L396" s="31" t="s">
        <v>81</v>
      </c>
      <c r="M396" s="30" t="b">
        <f>IFERROR(OR(NOT(D396), 'Upload Data'!E383 &lt;&gt; ""), FALSE)</f>
        <v>1</v>
      </c>
      <c r="N396" s="30" t="b">
        <f>IFERROR(OR(AND(NOT(D396), 'Upload Data'!F383 = ""), IFERROR(MATCH('Upload Data'!F383, listTradingRelationship, 0), FALSE)), FALSE)</f>
        <v>1</v>
      </c>
      <c r="O396" s="30"/>
      <c r="P396" s="30"/>
      <c r="Q396" s="30"/>
      <c r="R396" s="30" t="str">
        <f>IFERROR(IF('Upload Data'!$A383 &lt;&gt; "", 'Upload Data'!$A383, 'Upload Data'!$B383) &amp; "-" &amp; 'Upload Data'!$C383, "-")</f>
        <v>-</v>
      </c>
      <c r="S396" s="30">
        <f t="shared" si="48"/>
        <v>0</v>
      </c>
      <c r="T396" s="30"/>
      <c r="U396" s="30" t="b">
        <f>IFERROR(OR('Upload Data'!$A383 = "", IFERROR(AND(LEN('Upload Data'!$A383 ) = 11, LEFT('Upload Data'!$A383, 4) = "FSC-", MID('Upload Data'!$A383, 5, 1) &gt;= "A", MID('Upload Data'!$A383, 5, 1) &lt;= "Z", V396 &gt; 0, INT(V396) = V396), FALSE)), FALSE)</f>
        <v>1</v>
      </c>
      <c r="V396" s="30">
        <f>IFERROR(VALUE(RIGHT('Upload Data'!$A383, 6)), -1)</f>
        <v>-1</v>
      </c>
      <c r="W396" s="30"/>
      <c r="X396" s="30" t="b">
        <f>IFERROR(OR('Upload Data'!$B383 = "", IFERROR(AND(LEN(AA396) &gt;= 2, MATCH(AB396, listCertificateTypes, 0), AC396 &gt; -1, INT(AC396) = AC396), FALSE)), FALSE)</f>
        <v>1</v>
      </c>
      <c r="Y396" s="30">
        <f>IFERROR(FIND("-", 'Upload Data'!$B383, 1), 1000)</f>
        <v>1000</v>
      </c>
      <c r="Z396" s="30">
        <f>IFERROR(FIND("-", 'Upload Data'!$B383, Y396 + 1), 1000)</f>
        <v>1000</v>
      </c>
      <c r="AA396" s="30" t="str">
        <f>IFERROR(LEFT('Upload Data'!$B383, Y396 - 1), "")</f>
        <v/>
      </c>
      <c r="AB396" s="30" t="str">
        <f>IFERROR(MID('Upload Data'!$B383, Y396 + 1, Z396 - Y396 - 1), "")</f>
        <v/>
      </c>
      <c r="AC396" s="30">
        <f>IFERROR(VALUE(RIGHT('Upload Data'!$B383, 6)), -1)</f>
        <v>-1</v>
      </c>
    </row>
    <row r="397" spans="1:29">
      <c r="A397" s="29">
        <f t="shared" si="44"/>
        <v>384</v>
      </c>
      <c r="B397" s="28" t="b">
        <f>NOT(IFERROR('Upload Data'!A384 = "ERROR", TRUE))</f>
        <v>1</v>
      </c>
      <c r="C397" s="28">
        <f t="shared" si="45"/>
        <v>384</v>
      </c>
      <c r="D397" s="30" t="b">
        <f>IF(B397, ('Upload Data'!A384 &amp; 'Upload Data'!B384 &amp; 'Upload Data'!D384 &amp; 'Upload Data'!E384 &amp; 'Upload Data'!F384) &lt;&gt; "", FALSE)</f>
        <v>0</v>
      </c>
      <c r="E397" s="28" t="str">
        <f t="shared" si="49"/>
        <v/>
      </c>
      <c r="F397" s="28" t="str">
        <f t="shared" si="50"/>
        <v/>
      </c>
      <c r="G397" s="30" t="b">
        <f t="shared" si="43"/>
        <v>1</v>
      </c>
      <c r="H397" s="30" t="b">
        <f>IFERROR(AND(OR(NOT(D397), 'Upload Data'!$A384 &lt;&gt; "", 'Upload Data'!$B384 &lt;&gt; ""), I397, J397, S397 &lt;= 1), FALSE)</f>
        <v>1</v>
      </c>
      <c r="I397" s="30" t="b">
        <f t="shared" si="46"/>
        <v>1</v>
      </c>
      <c r="J397" s="30" t="b">
        <f t="shared" si="47"/>
        <v>1</v>
      </c>
      <c r="K397" s="31" t="s">
        <v>81</v>
      </c>
      <c r="L397" s="31" t="s">
        <v>81</v>
      </c>
      <c r="M397" s="30" t="b">
        <f>IFERROR(OR(NOT(D397), 'Upload Data'!E384 &lt;&gt; ""), FALSE)</f>
        <v>1</v>
      </c>
      <c r="N397" s="30" t="b">
        <f>IFERROR(OR(AND(NOT(D397), 'Upload Data'!F384 = ""), IFERROR(MATCH('Upload Data'!F384, listTradingRelationship, 0), FALSE)), FALSE)</f>
        <v>1</v>
      </c>
      <c r="O397" s="30"/>
      <c r="P397" s="30"/>
      <c r="Q397" s="30"/>
      <c r="R397" s="30" t="str">
        <f>IFERROR(IF('Upload Data'!$A384 &lt;&gt; "", 'Upload Data'!$A384, 'Upload Data'!$B384) &amp; "-" &amp; 'Upload Data'!$C384, "-")</f>
        <v>-</v>
      </c>
      <c r="S397" s="30">
        <f t="shared" si="48"/>
        <v>0</v>
      </c>
      <c r="T397" s="30"/>
      <c r="U397" s="30" t="b">
        <f>IFERROR(OR('Upload Data'!$A384 = "", IFERROR(AND(LEN('Upload Data'!$A384 ) = 11, LEFT('Upload Data'!$A384, 4) = "FSC-", MID('Upload Data'!$A384, 5, 1) &gt;= "A", MID('Upload Data'!$A384, 5, 1) &lt;= "Z", V397 &gt; 0, INT(V397) = V397), FALSE)), FALSE)</f>
        <v>1</v>
      </c>
      <c r="V397" s="30">
        <f>IFERROR(VALUE(RIGHT('Upload Data'!$A384, 6)), -1)</f>
        <v>-1</v>
      </c>
      <c r="W397" s="30"/>
      <c r="X397" s="30" t="b">
        <f>IFERROR(OR('Upload Data'!$B384 = "", IFERROR(AND(LEN(AA397) &gt;= 2, MATCH(AB397, listCertificateTypes, 0), AC397 &gt; -1, INT(AC397) = AC397), FALSE)), FALSE)</f>
        <v>1</v>
      </c>
      <c r="Y397" s="30">
        <f>IFERROR(FIND("-", 'Upload Data'!$B384, 1), 1000)</f>
        <v>1000</v>
      </c>
      <c r="Z397" s="30">
        <f>IFERROR(FIND("-", 'Upload Data'!$B384, Y397 + 1), 1000)</f>
        <v>1000</v>
      </c>
      <c r="AA397" s="30" t="str">
        <f>IFERROR(LEFT('Upload Data'!$B384, Y397 - 1), "")</f>
        <v/>
      </c>
      <c r="AB397" s="30" t="str">
        <f>IFERROR(MID('Upload Data'!$B384, Y397 + 1, Z397 - Y397 - 1), "")</f>
        <v/>
      </c>
      <c r="AC397" s="30">
        <f>IFERROR(VALUE(RIGHT('Upload Data'!$B384, 6)), -1)</f>
        <v>-1</v>
      </c>
    </row>
    <row r="398" spans="1:29">
      <c r="A398" s="29">
        <f t="shared" si="44"/>
        <v>385</v>
      </c>
      <c r="B398" s="28" t="b">
        <f>NOT(IFERROR('Upload Data'!A385 = "ERROR", TRUE))</f>
        <v>1</v>
      </c>
      <c r="C398" s="28">
        <f t="shared" si="45"/>
        <v>385</v>
      </c>
      <c r="D398" s="30" t="b">
        <f>IF(B398, ('Upload Data'!A385 &amp; 'Upload Data'!B385 &amp; 'Upload Data'!D385 &amp; 'Upload Data'!E385 &amp; 'Upload Data'!F385) &lt;&gt; "", FALSE)</f>
        <v>0</v>
      </c>
      <c r="E398" s="28" t="str">
        <f t="shared" si="49"/>
        <v/>
      </c>
      <c r="F398" s="28" t="str">
        <f t="shared" si="50"/>
        <v/>
      </c>
      <c r="G398" s="30" t="b">
        <f t="shared" si="43"/>
        <v>1</v>
      </c>
      <c r="H398" s="30" t="b">
        <f>IFERROR(AND(OR(NOT(D398), 'Upload Data'!$A385 &lt;&gt; "", 'Upload Data'!$B385 &lt;&gt; ""), I398, J398, S398 &lt;= 1), FALSE)</f>
        <v>1</v>
      </c>
      <c r="I398" s="30" t="b">
        <f t="shared" si="46"/>
        <v>1</v>
      </c>
      <c r="J398" s="30" t="b">
        <f t="shared" si="47"/>
        <v>1</v>
      </c>
      <c r="K398" s="31" t="s">
        <v>81</v>
      </c>
      <c r="L398" s="31" t="s">
        <v>81</v>
      </c>
      <c r="M398" s="30" t="b">
        <f>IFERROR(OR(NOT(D398), 'Upload Data'!E385 &lt;&gt; ""), FALSE)</f>
        <v>1</v>
      </c>
      <c r="N398" s="30" t="b">
        <f>IFERROR(OR(AND(NOT(D398), 'Upload Data'!F385 = ""), IFERROR(MATCH('Upload Data'!F385, listTradingRelationship, 0), FALSE)), FALSE)</f>
        <v>1</v>
      </c>
      <c r="O398" s="30"/>
      <c r="P398" s="30"/>
      <c r="Q398" s="30"/>
      <c r="R398" s="30" t="str">
        <f>IFERROR(IF('Upload Data'!$A385 &lt;&gt; "", 'Upload Data'!$A385, 'Upload Data'!$B385) &amp; "-" &amp; 'Upload Data'!$C385, "-")</f>
        <v>-</v>
      </c>
      <c r="S398" s="30">
        <f t="shared" si="48"/>
        <v>0</v>
      </c>
      <c r="T398" s="30"/>
      <c r="U398" s="30" t="b">
        <f>IFERROR(OR('Upload Data'!$A385 = "", IFERROR(AND(LEN('Upload Data'!$A385 ) = 11, LEFT('Upload Data'!$A385, 4) = "FSC-", MID('Upload Data'!$A385, 5, 1) &gt;= "A", MID('Upload Data'!$A385, 5, 1) &lt;= "Z", V398 &gt; 0, INT(V398) = V398), FALSE)), FALSE)</f>
        <v>1</v>
      </c>
      <c r="V398" s="30">
        <f>IFERROR(VALUE(RIGHT('Upload Data'!$A385, 6)), -1)</f>
        <v>-1</v>
      </c>
      <c r="W398" s="30"/>
      <c r="X398" s="30" t="b">
        <f>IFERROR(OR('Upload Data'!$B385 = "", IFERROR(AND(LEN(AA398) &gt;= 2, MATCH(AB398, listCertificateTypes, 0), AC398 &gt; -1, INT(AC398) = AC398), FALSE)), FALSE)</f>
        <v>1</v>
      </c>
      <c r="Y398" s="30">
        <f>IFERROR(FIND("-", 'Upload Data'!$B385, 1), 1000)</f>
        <v>1000</v>
      </c>
      <c r="Z398" s="30">
        <f>IFERROR(FIND("-", 'Upload Data'!$B385, Y398 + 1), 1000)</f>
        <v>1000</v>
      </c>
      <c r="AA398" s="30" t="str">
        <f>IFERROR(LEFT('Upload Data'!$B385, Y398 - 1), "")</f>
        <v/>
      </c>
      <c r="AB398" s="30" t="str">
        <f>IFERROR(MID('Upload Data'!$B385, Y398 + 1, Z398 - Y398 - 1), "")</f>
        <v/>
      </c>
      <c r="AC398" s="30">
        <f>IFERROR(VALUE(RIGHT('Upload Data'!$B385, 6)), -1)</f>
        <v>-1</v>
      </c>
    </row>
    <row r="399" spans="1:29">
      <c r="A399" s="29">
        <f t="shared" si="44"/>
        <v>386</v>
      </c>
      <c r="B399" s="28" t="b">
        <f>NOT(IFERROR('Upload Data'!A386 = "ERROR", TRUE))</f>
        <v>1</v>
      </c>
      <c r="C399" s="28">
        <f t="shared" si="45"/>
        <v>386</v>
      </c>
      <c r="D399" s="30" t="b">
        <f>IF(B399, ('Upload Data'!A386 &amp; 'Upload Data'!B386 &amp; 'Upload Data'!D386 &amp; 'Upload Data'!E386 &amp; 'Upload Data'!F386) &lt;&gt; "", FALSE)</f>
        <v>0</v>
      </c>
      <c r="E399" s="28" t="str">
        <f t="shared" si="49"/>
        <v/>
      </c>
      <c r="F399" s="28" t="str">
        <f t="shared" si="50"/>
        <v/>
      </c>
      <c r="G399" s="30" t="b">
        <f t="shared" ref="G399:G462" si="51">AND(I399:N399)</f>
        <v>1</v>
      </c>
      <c r="H399" s="30" t="b">
        <f>IFERROR(AND(OR(NOT(D399), 'Upload Data'!$A386 &lt;&gt; "", 'Upload Data'!$B386 &lt;&gt; ""), I399, J399, S399 &lt;= 1), FALSE)</f>
        <v>1</v>
      </c>
      <c r="I399" s="30" t="b">
        <f t="shared" si="46"/>
        <v>1</v>
      </c>
      <c r="J399" s="30" t="b">
        <f t="shared" si="47"/>
        <v>1</v>
      </c>
      <c r="K399" s="31" t="s">
        <v>81</v>
      </c>
      <c r="L399" s="31" t="s">
        <v>81</v>
      </c>
      <c r="M399" s="30" t="b">
        <f>IFERROR(OR(NOT(D399), 'Upload Data'!E386 &lt;&gt; ""), FALSE)</f>
        <v>1</v>
      </c>
      <c r="N399" s="30" t="b">
        <f>IFERROR(OR(AND(NOT(D399), 'Upload Data'!F386 = ""), IFERROR(MATCH('Upload Data'!F386, listTradingRelationship, 0), FALSE)), FALSE)</f>
        <v>1</v>
      </c>
      <c r="O399" s="30"/>
      <c r="P399" s="30"/>
      <c r="Q399" s="30"/>
      <c r="R399" s="30" t="str">
        <f>IFERROR(IF('Upload Data'!$A386 &lt;&gt; "", 'Upload Data'!$A386, 'Upload Data'!$B386) &amp; "-" &amp; 'Upload Data'!$C386, "-")</f>
        <v>-</v>
      </c>
      <c r="S399" s="30">
        <f t="shared" si="48"/>
        <v>0</v>
      </c>
      <c r="T399" s="30"/>
      <c r="U399" s="30" t="b">
        <f>IFERROR(OR('Upload Data'!$A386 = "", IFERROR(AND(LEN('Upload Data'!$A386 ) = 11, LEFT('Upload Data'!$A386, 4) = "FSC-", MID('Upload Data'!$A386, 5, 1) &gt;= "A", MID('Upload Data'!$A386, 5, 1) &lt;= "Z", V399 &gt; 0, INT(V399) = V399), FALSE)), FALSE)</f>
        <v>1</v>
      </c>
      <c r="V399" s="30">
        <f>IFERROR(VALUE(RIGHT('Upload Data'!$A386, 6)), -1)</f>
        <v>-1</v>
      </c>
      <c r="W399" s="30"/>
      <c r="X399" s="30" t="b">
        <f>IFERROR(OR('Upload Data'!$B386 = "", IFERROR(AND(LEN(AA399) &gt;= 2, MATCH(AB399, listCertificateTypes, 0), AC399 &gt; -1, INT(AC399) = AC399), FALSE)), FALSE)</f>
        <v>1</v>
      </c>
      <c r="Y399" s="30">
        <f>IFERROR(FIND("-", 'Upload Data'!$B386, 1), 1000)</f>
        <v>1000</v>
      </c>
      <c r="Z399" s="30">
        <f>IFERROR(FIND("-", 'Upload Data'!$B386, Y399 + 1), 1000)</f>
        <v>1000</v>
      </c>
      <c r="AA399" s="30" t="str">
        <f>IFERROR(LEFT('Upload Data'!$B386, Y399 - 1), "")</f>
        <v/>
      </c>
      <c r="AB399" s="30" t="str">
        <f>IFERROR(MID('Upload Data'!$B386, Y399 + 1, Z399 - Y399 - 1), "")</f>
        <v/>
      </c>
      <c r="AC399" s="30">
        <f>IFERROR(VALUE(RIGHT('Upload Data'!$B386, 6)), -1)</f>
        <v>-1</v>
      </c>
    </row>
    <row r="400" spans="1:29">
      <c r="A400" s="29">
        <f t="shared" ref="A400:A463" si="52">IF(B400, C400, 0)</f>
        <v>387</v>
      </c>
      <c r="B400" s="28" t="b">
        <f>NOT(IFERROR('Upload Data'!A387 = "ERROR", TRUE))</f>
        <v>1</v>
      </c>
      <c r="C400" s="28">
        <f t="shared" ref="C400:C463" si="53">IF(B400, C399 + 1, C399)</f>
        <v>387</v>
      </c>
      <c r="D400" s="30" t="b">
        <f>IF(B400, ('Upload Data'!A387 &amp; 'Upload Data'!B387 &amp; 'Upload Data'!D387 &amp; 'Upload Data'!E387 &amp; 'Upload Data'!F387) &lt;&gt; "", FALSE)</f>
        <v>0</v>
      </c>
      <c r="E400" s="28" t="str">
        <f t="shared" si="49"/>
        <v/>
      </c>
      <c r="F400" s="28" t="str">
        <f t="shared" si="50"/>
        <v/>
      </c>
      <c r="G400" s="30" t="b">
        <f t="shared" si="51"/>
        <v>1</v>
      </c>
      <c r="H400" s="30" t="b">
        <f>IFERROR(AND(OR(NOT(D400), 'Upload Data'!$A387 &lt;&gt; "", 'Upload Data'!$B387 &lt;&gt; ""), I400, J400, S400 &lt;= 1), FALSE)</f>
        <v>1</v>
      </c>
      <c r="I400" s="30" t="b">
        <f t="shared" ref="I400:I463" si="54">$U400</f>
        <v>1</v>
      </c>
      <c r="J400" s="30" t="b">
        <f t="shared" ref="J400:J463" si="55">$X400</f>
        <v>1</v>
      </c>
      <c r="K400" s="31" t="s">
        <v>81</v>
      </c>
      <c r="L400" s="31" t="s">
        <v>81</v>
      </c>
      <c r="M400" s="30" t="b">
        <f>IFERROR(OR(NOT(D400), 'Upload Data'!E387 &lt;&gt; ""), FALSE)</f>
        <v>1</v>
      </c>
      <c r="N400" s="30" t="b">
        <f>IFERROR(OR(AND(NOT(D400), 'Upload Data'!F387 = ""), IFERROR(MATCH('Upload Data'!F387, listTradingRelationship, 0), FALSE)), FALSE)</f>
        <v>1</v>
      </c>
      <c r="O400" s="30"/>
      <c r="P400" s="30"/>
      <c r="Q400" s="30"/>
      <c r="R400" s="30" t="str">
        <f>IFERROR(IF('Upload Data'!$A387 &lt;&gt; "", 'Upload Data'!$A387, 'Upload Data'!$B387) &amp; "-" &amp; 'Upload Data'!$C387, "-")</f>
        <v>-</v>
      </c>
      <c r="S400" s="30">
        <f t="shared" ref="S400:S463" si="56">IF($R400 = "-", 0, COUNTIFS($R$15:$R$1013, $R400))</f>
        <v>0</v>
      </c>
      <c r="T400" s="30"/>
      <c r="U400" s="30" t="b">
        <f>IFERROR(OR('Upload Data'!$A387 = "", IFERROR(AND(LEN('Upload Data'!$A387 ) = 11, LEFT('Upload Data'!$A387, 4) = "FSC-", MID('Upload Data'!$A387, 5, 1) &gt;= "A", MID('Upload Data'!$A387, 5, 1) &lt;= "Z", V400 &gt; 0, INT(V400) = V400), FALSE)), FALSE)</f>
        <v>1</v>
      </c>
      <c r="V400" s="30">
        <f>IFERROR(VALUE(RIGHT('Upload Data'!$A387, 6)), -1)</f>
        <v>-1</v>
      </c>
      <c r="W400" s="30"/>
      <c r="X400" s="30" t="b">
        <f>IFERROR(OR('Upload Data'!$B387 = "", IFERROR(AND(LEN(AA400) &gt;= 2, MATCH(AB400, listCertificateTypes, 0), AC400 &gt; -1, INT(AC400) = AC400), FALSE)), FALSE)</f>
        <v>1</v>
      </c>
      <c r="Y400" s="30">
        <f>IFERROR(FIND("-", 'Upload Data'!$B387, 1), 1000)</f>
        <v>1000</v>
      </c>
      <c r="Z400" s="30">
        <f>IFERROR(FIND("-", 'Upload Data'!$B387, Y400 + 1), 1000)</f>
        <v>1000</v>
      </c>
      <c r="AA400" s="30" t="str">
        <f>IFERROR(LEFT('Upload Data'!$B387, Y400 - 1), "")</f>
        <v/>
      </c>
      <c r="AB400" s="30" t="str">
        <f>IFERROR(MID('Upload Data'!$B387, Y400 + 1, Z400 - Y400 - 1), "")</f>
        <v/>
      </c>
      <c r="AC400" s="30">
        <f>IFERROR(VALUE(RIGHT('Upload Data'!$B387, 6)), -1)</f>
        <v>-1</v>
      </c>
    </row>
    <row r="401" spans="1:29">
      <c r="A401" s="29">
        <f t="shared" si="52"/>
        <v>388</v>
      </c>
      <c r="B401" s="28" t="b">
        <f>NOT(IFERROR('Upload Data'!A388 = "ERROR", TRUE))</f>
        <v>1</v>
      </c>
      <c r="C401" s="28">
        <f t="shared" si="53"/>
        <v>388</v>
      </c>
      <c r="D401" s="30" t="b">
        <f>IF(B401, ('Upload Data'!A388 &amp; 'Upload Data'!B388 &amp; 'Upload Data'!D388 &amp; 'Upload Data'!E388 &amp; 'Upload Data'!F388) &lt;&gt; "", FALSE)</f>
        <v>0</v>
      </c>
      <c r="E401" s="28" t="str">
        <f t="shared" si="49"/>
        <v/>
      </c>
      <c r="F401" s="28" t="str">
        <f t="shared" si="50"/>
        <v/>
      </c>
      <c r="G401" s="30" t="b">
        <f t="shared" si="51"/>
        <v>1</v>
      </c>
      <c r="H401" s="30" t="b">
        <f>IFERROR(AND(OR(NOT(D401), 'Upload Data'!$A388 &lt;&gt; "", 'Upload Data'!$B388 &lt;&gt; ""), I401, J401, S401 &lt;= 1), FALSE)</f>
        <v>1</v>
      </c>
      <c r="I401" s="30" t="b">
        <f t="shared" si="54"/>
        <v>1</v>
      </c>
      <c r="J401" s="30" t="b">
        <f t="shared" si="55"/>
        <v>1</v>
      </c>
      <c r="K401" s="31" t="s">
        <v>81</v>
      </c>
      <c r="L401" s="31" t="s">
        <v>81</v>
      </c>
      <c r="M401" s="30" t="b">
        <f>IFERROR(OR(NOT(D401), 'Upload Data'!E388 &lt;&gt; ""), FALSE)</f>
        <v>1</v>
      </c>
      <c r="N401" s="30" t="b">
        <f>IFERROR(OR(AND(NOT(D401), 'Upload Data'!F388 = ""), IFERROR(MATCH('Upload Data'!F388, listTradingRelationship, 0), FALSE)), FALSE)</f>
        <v>1</v>
      </c>
      <c r="O401" s="30"/>
      <c r="P401" s="30"/>
      <c r="Q401" s="30"/>
      <c r="R401" s="30" t="str">
        <f>IFERROR(IF('Upload Data'!$A388 &lt;&gt; "", 'Upload Data'!$A388, 'Upload Data'!$B388) &amp; "-" &amp; 'Upload Data'!$C388, "-")</f>
        <v>-</v>
      </c>
      <c r="S401" s="30">
        <f t="shared" si="56"/>
        <v>0</v>
      </c>
      <c r="T401" s="30"/>
      <c r="U401" s="30" t="b">
        <f>IFERROR(OR('Upload Data'!$A388 = "", IFERROR(AND(LEN('Upload Data'!$A388 ) = 11, LEFT('Upload Data'!$A388, 4) = "FSC-", MID('Upload Data'!$A388, 5, 1) &gt;= "A", MID('Upload Data'!$A388, 5, 1) &lt;= "Z", V401 &gt; 0, INT(V401) = V401), FALSE)), FALSE)</f>
        <v>1</v>
      </c>
      <c r="V401" s="30">
        <f>IFERROR(VALUE(RIGHT('Upload Data'!$A388, 6)), -1)</f>
        <v>-1</v>
      </c>
      <c r="W401" s="30"/>
      <c r="X401" s="30" t="b">
        <f>IFERROR(OR('Upload Data'!$B388 = "", IFERROR(AND(LEN(AA401) &gt;= 2, MATCH(AB401, listCertificateTypes, 0), AC401 &gt; -1, INT(AC401) = AC401), FALSE)), FALSE)</f>
        <v>1</v>
      </c>
      <c r="Y401" s="30">
        <f>IFERROR(FIND("-", 'Upload Data'!$B388, 1), 1000)</f>
        <v>1000</v>
      </c>
      <c r="Z401" s="30">
        <f>IFERROR(FIND("-", 'Upload Data'!$B388, Y401 + 1), 1000)</f>
        <v>1000</v>
      </c>
      <c r="AA401" s="30" t="str">
        <f>IFERROR(LEFT('Upload Data'!$B388, Y401 - 1), "")</f>
        <v/>
      </c>
      <c r="AB401" s="30" t="str">
        <f>IFERROR(MID('Upload Data'!$B388, Y401 + 1, Z401 - Y401 - 1), "")</f>
        <v/>
      </c>
      <c r="AC401" s="30">
        <f>IFERROR(VALUE(RIGHT('Upload Data'!$B388, 6)), -1)</f>
        <v>-1</v>
      </c>
    </row>
    <row r="402" spans="1:29">
      <c r="A402" s="29">
        <f t="shared" si="52"/>
        <v>389</v>
      </c>
      <c r="B402" s="28" t="b">
        <f>NOT(IFERROR('Upload Data'!A389 = "ERROR", TRUE))</f>
        <v>1</v>
      </c>
      <c r="C402" s="28">
        <f t="shared" si="53"/>
        <v>389</v>
      </c>
      <c r="D402" s="30" t="b">
        <f>IF(B402, ('Upload Data'!A389 &amp; 'Upload Data'!B389 &amp; 'Upload Data'!D389 &amp; 'Upload Data'!E389 &amp; 'Upload Data'!F389) &lt;&gt; "", FALSE)</f>
        <v>0</v>
      </c>
      <c r="E402" s="28" t="str">
        <f t="shared" si="49"/>
        <v/>
      </c>
      <c r="F402" s="28" t="str">
        <f t="shared" si="50"/>
        <v/>
      </c>
      <c r="G402" s="30" t="b">
        <f t="shared" si="51"/>
        <v>1</v>
      </c>
      <c r="H402" s="30" t="b">
        <f>IFERROR(AND(OR(NOT(D402), 'Upload Data'!$A389 &lt;&gt; "", 'Upload Data'!$B389 &lt;&gt; ""), I402, J402, S402 &lt;= 1), FALSE)</f>
        <v>1</v>
      </c>
      <c r="I402" s="30" t="b">
        <f t="shared" si="54"/>
        <v>1</v>
      </c>
      <c r="J402" s="30" t="b">
        <f t="shared" si="55"/>
        <v>1</v>
      </c>
      <c r="K402" s="31" t="s">
        <v>81</v>
      </c>
      <c r="L402" s="31" t="s">
        <v>81</v>
      </c>
      <c r="M402" s="30" t="b">
        <f>IFERROR(OR(NOT(D402), 'Upload Data'!E389 &lt;&gt; ""), FALSE)</f>
        <v>1</v>
      </c>
      <c r="N402" s="30" t="b">
        <f>IFERROR(OR(AND(NOT(D402), 'Upload Data'!F389 = ""), IFERROR(MATCH('Upload Data'!F389, listTradingRelationship, 0), FALSE)), FALSE)</f>
        <v>1</v>
      </c>
      <c r="O402" s="30"/>
      <c r="P402" s="30"/>
      <c r="Q402" s="30"/>
      <c r="R402" s="30" t="str">
        <f>IFERROR(IF('Upload Data'!$A389 &lt;&gt; "", 'Upload Data'!$A389, 'Upload Data'!$B389) &amp; "-" &amp; 'Upload Data'!$C389, "-")</f>
        <v>-</v>
      </c>
      <c r="S402" s="30">
        <f t="shared" si="56"/>
        <v>0</v>
      </c>
      <c r="T402" s="30"/>
      <c r="U402" s="30" t="b">
        <f>IFERROR(OR('Upload Data'!$A389 = "", IFERROR(AND(LEN('Upload Data'!$A389 ) = 11, LEFT('Upload Data'!$A389, 4) = "FSC-", MID('Upload Data'!$A389, 5, 1) &gt;= "A", MID('Upload Data'!$A389, 5, 1) &lt;= "Z", V402 &gt; 0, INT(V402) = V402), FALSE)), FALSE)</f>
        <v>1</v>
      </c>
      <c r="V402" s="30">
        <f>IFERROR(VALUE(RIGHT('Upload Data'!$A389, 6)), -1)</f>
        <v>-1</v>
      </c>
      <c r="W402" s="30"/>
      <c r="X402" s="30" t="b">
        <f>IFERROR(OR('Upload Data'!$B389 = "", IFERROR(AND(LEN(AA402) &gt;= 2, MATCH(AB402, listCertificateTypes, 0), AC402 &gt; -1, INT(AC402) = AC402), FALSE)), FALSE)</f>
        <v>1</v>
      </c>
      <c r="Y402" s="30">
        <f>IFERROR(FIND("-", 'Upload Data'!$B389, 1), 1000)</f>
        <v>1000</v>
      </c>
      <c r="Z402" s="30">
        <f>IFERROR(FIND("-", 'Upload Data'!$B389, Y402 + 1), 1000)</f>
        <v>1000</v>
      </c>
      <c r="AA402" s="30" t="str">
        <f>IFERROR(LEFT('Upload Data'!$B389, Y402 - 1), "")</f>
        <v/>
      </c>
      <c r="AB402" s="30" t="str">
        <f>IFERROR(MID('Upload Data'!$B389, Y402 + 1, Z402 - Y402 - 1), "")</f>
        <v/>
      </c>
      <c r="AC402" s="30">
        <f>IFERROR(VALUE(RIGHT('Upload Data'!$B389, 6)), -1)</f>
        <v>-1</v>
      </c>
    </row>
    <row r="403" spans="1:29">
      <c r="A403" s="29">
        <f t="shared" si="52"/>
        <v>390</v>
      </c>
      <c r="B403" s="28" t="b">
        <f>NOT(IFERROR('Upload Data'!A390 = "ERROR", TRUE))</f>
        <v>1</v>
      </c>
      <c r="C403" s="28">
        <f t="shared" si="53"/>
        <v>390</v>
      </c>
      <c r="D403" s="30" t="b">
        <f>IF(B403, ('Upload Data'!A390 &amp; 'Upload Data'!B390 &amp; 'Upload Data'!D390 &amp; 'Upload Data'!E390 &amp; 'Upload Data'!F390) &lt;&gt; "", FALSE)</f>
        <v>0</v>
      </c>
      <c r="E403" s="28" t="str">
        <f t="shared" si="49"/>
        <v/>
      </c>
      <c r="F403" s="28" t="str">
        <f t="shared" si="50"/>
        <v/>
      </c>
      <c r="G403" s="30" t="b">
        <f t="shared" si="51"/>
        <v>1</v>
      </c>
      <c r="H403" s="30" t="b">
        <f>IFERROR(AND(OR(NOT(D403), 'Upload Data'!$A390 &lt;&gt; "", 'Upload Data'!$B390 &lt;&gt; ""), I403, J403, S403 &lt;= 1), FALSE)</f>
        <v>1</v>
      </c>
      <c r="I403" s="30" t="b">
        <f t="shared" si="54"/>
        <v>1</v>
      </c>
      <c r="J403" s="30" t="b">
        <f t="shared" si="55"/>
        <v>1</v>
      </c>
      <c r="K403" s="31" t="s">
        <v>81</v>
      </c>
      <c r="L403" s="31" t="s">
        <v>81</v>
      </c>
      <c r="M403" s="30" t="b">
        <f>IFERROR(OR(NOT(D403), 'Upload Data'!E390 &lt;&gt; ""), FALSE)</f>
        <v>1</v>
      </c>
      <c r="N403" s="30" t="b">
        <f>IFERROR(OR(AND(NOT(D403), 'Upload Data'!F390 = ""), IFERROR(MATCH('Upload Data'!F390, listTradingRelationship, 0), FALSE)), FALSE)</f>
        <v>1</v>
      </c>
      <c r="O403" s="30"/>
      <c r="P403" s="30"/>
      <c r="Q403" s="30"/>
      <c r="R403" s="30" t="str">
        <f>IFERROR(IF('Upload Data'!$A390 &lt;&gt; "", 'Upload Data'!$A390, 'Upload Data'!$B390) &amp; "-" &amp; 'Upload Data'!$C390, "-")</f>
        <v>-</v>
      </c>
      <c r="S403" s="30">
        <f t="shared" si="56"/>
        <v>0</v>
      </c>
      <c r="T403" s="30"/>
      <c r="U403" s="30" t="b">
        <f>IFERROR(OR('Upload Data'!$A390 = "", IFERROR(AND(LEN('Upload Data'!$A390 ) = 11, LEFT('Upload Data'!$A390, 4) = "FSC-", MID('Upload Data'!$A390, 5, 1) &gt;= "A", MID('Upload Data'!$A390, 5, 1) &lt;= "Z", V403 &gt; 0, INT(V403) = V403), FALSE)), FALSE)</f>
        <v>1</v>
      </c>
      <c r="V403" s="30">
        <f>IFERROR(VALUE(RIGHT('Upload Data'!$A390, 6)), -1)</f>
        <v>-1</v>
      </c>
      <c r="W403" s="30"/>
      <c r="X403" s="30" t="b">
        <f>IFERROR(OR('Upload Data'!$B390 = "", IFERROR(AND(LEN(AA403) &gt;= 2, MATCH(AB403, listCertificateTypes, 0), AC403 &gt; -1, INT(AC403) = AC403), FALSE)), FALSE)</f>
        <v>1</v>
      </c>
      <c r="Y403" s="30">
        <f>IFERROR(FIND("-", 'Upload Data'!$B390, 1), 1000)</f>
        <v>1000</v>
      </c>
      <c r="Z403" s="30">
        <f>IFERROR(FIND("-", 'Upload Data'!$B390, Y403 + 1), 1000)</f>
        <v>1000</v>
      </c>
      <c r="AA403" s="30" t="str">
        <f>IFERROR(LEFT('Upload Data'!$B390, Y403 - 1), "")</f>
        <v/>
      </c>
      <c r="AB403" s="30" t="str">
        <f>IFERROR(MID('Upload Data'!$B390, Y403 + 1, Z403 - Y403 - 1), "")</f>
        <v/>
      </c>
      <c r="AC403" s="30">
        <f>IFERROR(VALUE(RIGHT('Upload Data'!$B390, 6)), -1)</f>
        <v>-1</v>
      </c>
    </row>
    <row r="404" spans="1:29">
      <c r="A404" s="29">
        <f t="shared" si="52"/>
        <v>391</v>
      </c>
      <c r="B404" s="28" t="b">
        <f>NOT(IFERROR('Upload Data'!A391 = "ERROR", TRUE))</f>
        <v>1</v>
      </c>
      <c r="C404" s="28">
        <f t="shared" si="53"/>
        <v>391</v>
      </c>
      <c r="D404" s="30" t="b">
        <f>IF(B404, ('Upload Data'!A391 &amp; 'Upload Data'!B391 &amp; 'Upload Data'!D391 &amp; 'Upload Data'!E391 &amp; 'Upload Data'!F391) &lt;&gt; "", FALSE)</f>
        <v>0</v>
      </c>
      <c r="E404" s="28" t="str">
        <f t="shared" si="49"/>
        <v/>
      </c>
      <c r="F404" s="28" t="str">
        <f t="shared" si="50"/>
        <v/>
      </c>
      <c r="G404" s="30" t="b">
        <f t="shared" si="51"/>
        <v>1</v>
      </c>
      <c r="H404" s="30" t="b">
        <f>IFERROR(AND(OR(NOT(D404), 'Upload Data'!$A391 &lt;&gt; "", 'Upload Data'!$B391 &lt;&gt; ""), I404, J404, S404 &lt;= 1), FALSE)</f>
        <v>1</v>
      </c>
      <c r="I404" s="30" t="b">
        <f t="shared" si="54"/>
        <v>1</v>
      </c>
      <c r="J404" s="30" t="b">
        <f t="shared" si="55"/>
        <v>1</v>
      </c>
      <c r="K404" s="31" t="s">
        <v>81</v>
      </c>
      <c r="L404" s="31" t="s">
        <v>81</v>
      </c>
      <c r="M404" s="30" t="b">
        <f>IFERROR(OR(NOT(D404), 'Upload Data'!E391 &lt;&gt; ""), FALSE)</f>
        <v>1</v>
      </c>
      <c r="N404" s="30" t="b">
        <f>IFERROR(OR(AND(NOT(D404), 'Upload Data'!F391 = ""), IFERROR(MATCH('Upload Data'!F391, listTradingRelationship, 0), FALSE)), FALSE)</f>
        <v>1</v>
      </c>
      <c r="O404" s="30"/>
      <c r="P404" s="30"/>
      <c r="Q404" s="30"/>
      <c r="R404" s="30" t="str">
        <f>IFERROR(IF('Upload Data'!$A391 &lt;&gt; "", 'Upload Data'!$A391, 'Upload Data'!$B391) &amp; "-" &amp; 'Upload Data'!$C391, "-")</f>
        <v>-</v>
      </c>
      <c r="S404" s="30">
        <f t="shared" si="56"/>
        <v>0</v>
      </c>
      <c r="T404" s="30"/>
      <c r="U404" s="30" t="b">
        <f>IFERROR(OR('Upload Data'!$A391 = "", IFERROR(AND(LEN('Upload Data'!$A391 ) = 11, LEFT('Upload Data'!$A391, 4) = "FSC-", MID('Upload Data'!$A391, 5, 1) &gt;= "A", MID('Upload Data'!$A391, 5, 1) &lt;= "Z", V404 &gt; 0, INT(V404) = V404), FALSE)), FALSE)</f>
        <v>1</v>
      </c>
      <c r="V404" s="30">
        <f>IFERROR(VALUE(RIGHT('Upload Data'!$A391, 6)), -1)</f>
        <v>-1</v>
      </c>
      <c r="W404" s="30"/>
      <c r="X404" s="30" t="b">
        <f>IFERROR(OR('Upload Data'!$B391 = "", IFERROR(AND(LEN(AA404) &gt;= 2, MATCH(AB404, listCertificateTypes, 0), AC404 &gt; -1, INT(AC404) = AC404), FALSE)), FALSE)</f>
        <v>1</v>
      </c>
      <c r="Y404" s="30">
        <f>IFERROR(FIND("-", 'Upload Data'!$B391, 1), 1000)</f>
        <v>1000</v>
      </c>
      <c r="Z404" s="30">
        <f>IFERROR(FIND("-", 'Upload Data'!$B391, Y404 + 1), 1000)</f>
        <v>1000</v>
      </c>
      <c r="AA404" s="30" t="str">
        <f>IFERROR(LEFT('Upload Data'!$B391, Y404 - 1), "")</f>
        <v/>
      </c>
      <c r="AB404" s="30" t="str">
        <f>IFERROR(MID('Upload Data'!$B391, Y404 + 1, Z404 - Y404 - 1), "")</f>
        <v/>
      </c>
      <c r="AC404" s="30">
        <f>IFERROR(VALUE(RIGHT('Upload Data'!$B391, 6)), -1)</f>
        <v>-1</v>
      </c>
    </row>
    <row r="405" spans="1:29">
      <c r="A405" s="29">
        <f t="shared" si="52"/>
        <v>392</v>
      </c>
      <c r="B405" s="28" t="b">
        <f>NOT(IFERROR('Upload Data'!A392 = "ERROR", TRUE))</f>
        <v>1</v>
      </c>
      <c r="C405" s="28">
        <f t="shared" si="53"/>
        <v>392</v>
      </c>
      <c r="D405" s="30" t="b">
        <f>IF(B405, ('Upload Data'!A392 &amp; 'Upload Data'!B392 &amp; 'Upload Data'!D392 &amp; 'Upload Data'!E392 &amp; 'Upload Data'!F392) &lt;&gt; "", FALSE)</f>
        <v>0</v>
      </c>
      <c r="E405" s="28" t="str">
        <f t="shared" si="49"/>
        <v/>
      </c>
      <c r="F405" s="28" t="str">
        <f t="shared" si="50"/>
        <v/>
      </c>
      <c r="G405" s="30" t="b">
        <f t="shared" si="51"/>
        <v>1</v>
      </c>
      <c r="H405" s="30" t="b">
        <f>IFERROR(AND(OR(NOT(D405), 'Upload Data'!$A392 &lt;&gt; "", 'Upload Data'!$B392 &lt;&gt; ""), I405, J405, S405 &lt;= 1), FALSE)</f>
        <v>1</v>
      </c>
      <c r="I405" s="30" t="b">
        <f t="shared" si="54"/>
        <v>1</v>
      </c>
      <c r="J405" s="30" t="b">
        <f t="shared" si="55"/>
        <v>1</v>
      </c>
      <c r="K405" s="31" t="s">
        <v>81</v>
      </c>
      <c r="L405" s="31" t="s">
        <v>81</v>
      </c>
      <c r="M405" s="30" t="b">
        <f>IFERROR(OR(NOT(D405), 'Upload Data'!E392 &lt;&gt; ""), FALSE)</f>
        <v>1</v>
      </c>
      <c r="N405" s="30" t="b">
        <f>IFERROR(OR(AND(NOT(D405), 'Upload Data'!F392 = ""), IFERROR(MATCH('Upload Data'!F392, listTradingRelationship, 0), FALSE)), FALSE)</f>
        <v>1</v>
      </c>
      <c r="O405" s="30"/>
      <c r="P405" s="30"/>
      <c r="Q405" s="30"/>
      <c r="R405" s="30" t="str">
        <f>IFERROR(IF('Upload Data'!$A392 &lt;&gt; "", 'Upload Data'!$A392, 'Upload Data'!$B392) &amp; "-" &amp; 'Upload Data'!$C392, "-")</f>
        <v>-</v>
      </c>
      <c r="S405" s="30">
        <f t="shared" si="56"/>
        <v>0</v>
      </c>
      <c r="T405" s="30"/>
      <c r="U405" s="30" t="b">
        <f>IFERROR(OR('Upload Data'!$A392 = "", IFERROR(AND(LEN('Upload Data'!$A392 ) = 11, LEFT('Upload Data'!$A392, 4) = "FSC-", MID('Upload Data'!$A392, 5, 1) &gt;= "A", MID('Upload Data'!$A392, 5, 1) &lt;= "Z", V405 &gt; 0, INT(V405) = V405), FALSE)), FALSE)</f>
        <v>1</v>
      </c>
      <c r="V405" s="30">
        <f>IFERROR(VALUE(RIGHT('Upload Data'!$A392, 6)), -1)</f>
        <v>-1</v>
      </c>
      <c r="W405" s="30"/>
      <c r="X405" s="30" t="b">
        <f>IFERROR(OR('Upload Data'!$B392 = "", IFERROR(AND(LEN(AA405) &gt;= 2, MATCH(AB405, listCertificateTypes, 0), AC405 &gt; -1, INT(AC405) = AC405), FALSE)), FALSE)</f>
        <v>1</v>
      </c>
      <c r="Y405" s="30">
        <f>IFERROR(FIND("-", 'Upload Data'!$B392, 1), 1000)</f>
        <v>1000</v>
      </c>
      <c r="Z405" s="30">
        <f>IFERROR(FIND("-", 'Upload Data'!$B392, Y405 + 1), 1000)</f>
        <v>1000</v>
      </c>
      <c r="AA405" s="30" t="str">
        <f>IFERROR(LEFT('Upload Data'!$B392, Y405 - 1), "")</f>
        <v/>
      </c>
      <c r="AB405" s="30" t="str">
        <f>IFERROR(MID('Upload Data'!$B392, Y405 + 1, Z405 - Y405 - 1), "")</f>
        <v/>
      </c>
      <c r="AC405" s="30">
        <f>IFERROR(VALUE(RIGHT('Upload Data'!$B392, 6)), -1)</f>
        <v>-1</v>
      </c>
    </row>
    <row r="406" spans="1:29">
      <c r="A406" s="29">
        <f t="shared" si="52"/>
        <v>393</v>
      </c>
      <c r="B406" s="28" t="b">
        <f>NOT(IFERROR('Upload Data'!A393 = "ERROR", TRUE))</f>
        <v>1</v>
      </c>
      <c r="C406" s="28">
        <f t="shared" si="53"/>
        <v>393</v>
      </c>
      <c r="D406" s="30" t="b">
        <f>IF(B406, ('Upload Data'!A393 &amp; 'Upload Data'!B393 &amp; 'Upload Data'!D393 &amp; 'Upload Data'!E393 &amp; 'Upload Data'!F393) &lt;&gt; "", FALSE)</f>
        <v>0</v>
      </c>
      <c r="E406" s="28" t="str">
        <f t="shared" si="49"/>
        <v/>
      </c>
      <c r="F406" s="28" t="str">
        <f t="shared" si="50"/>
        <v/>
      </c>
      <c r="G406" s="30" t="b">
        <f t="shared" si="51"/>
        <v>1</v>
      </c>
      <c r="H406" s="30" t="b">
        <f>IFERROR(AND(OR(NOT(D406), 'Upload Data'!$A393 &lt;&gt; "", 'Upload Data'!$B393 &lt;&gt; ""), I406, J406, S406 &lt;= 1), FALSE)</f>
        <v>1</v>
      </c>
      <c r="I406" s="30" t="b">
        <f t="shared" si="54"/>
        <v>1</v>
      </c>
      <c r="J406" s="30" t="b">
        <f t="shared" si="55"/>
        <v>1</v>
      </c>
      <c r="K406" s="31" t="s">
        <v>81</v>
      </c>
      <c r="L406" s="31" t="s">
        <v>81</v>
      </c>
      <c r="M406" s="30" t="b">
        <f>IFERROR(OR(NOT(D406), 'Upload Data'!E393 &lt;&gt; ""), FALSE)</f>
        <v>1</v>
      </c>
      <c r="N406" s="30" t="b">
        <f>IFERROR(OR(AND(NOT(D406), 'Upload Data'!F393 = ""), IFERROR(MATCH('Upload Data'!F393, listTradingRelationship, 0), FALSE)), FALSE)</f>
        <v>1</v>
      </c>
      <c r="O406" s="30"/>
      <c r="P406" s="30"/>
      <c r="Q406" s="30"/>
      <c r="R406" s="30" t="str">
        <f>IFERROR(IF('Upload Data'!$A393 &lt;&gt; "", 'Upload Data'!$A393, 'Upload Data'!$B393) &amp; "-" &amp; 'Upload Data'!$C393, "-")</f>
        <v>-</v>
      </c>
      <c r="S406" s="30">
        <f t="shared" si="56"/>
        <v>0</v>
      </c>
      <c r="T406" s="30"/>
      <c r="U406" s="30" t="b">
        <f>IFERROR(OR('Upload Data'!$A393 = "", IFERROR(AND(LEN('Upload Data'!$A393 ) = 11, LEFT('Upload Data'!$A393, 4) = "FSC-", MID('Upload Data'!$A393, 5, 1) &gt;= "A", MID('Upload Data'!$A393, 5, 1) &lt;= "Z", V406 &gt; 0, INT(V406) = V406), FALSE)), FALSE)</f>
        <v>1</v>
      </c>
      <c r="V406" s="30">
        <f>IFERROR(VALUE(RIGHT('Upload Data'!$A393, 6)), -1)</f>
        <v>-1</v>
      </c>
      <c r="W406" s="30"/>
      <c r="X406" s="30" t="b">
        <f>IFERROR(OR('Upload Data'!$B393 = "", IFERROR(AND(LEN(AA406) &gt;= 2, MATCH(AB406, listCertificateTypes, 0), AC406 &gt; -1, INT(AC406) = AC406), FALSE)), FALSE)</f>
        <v>1</v>
      </c>
      <c r="Y406" s="30">
        <f>IFERROR(FIND("-", 'Upload Data'!$B393, 1), 1000)</f>
        <v>1000</v>
      </c>
      <c r="Z406" s="30">
        <f>IFERROR(FIND("-", 'Upload Data'!$B393, Y406 + 1), 1000)</f>
        <v>1000</v>
      </c>
      <c r="AA406" s="30" t="str">
        <f>IFERROR(LEFT('Upload Data'!$B393, Y406 - 1), "")</f>
        <v/>
      </c>
      <c r="AB406" s="30" t="str">
        <f>IFERROR(MID('Upload Data'!$B393, Y406 + 1, Z406 - Y406 - 1), "")</f>
        <v/>
      </c>
      <c r="AC406" s="30">
        <f>IFERROR(VALUE(RIGHT('Upload Data'!$B393, 6)), -1)</f>
        <v>-1</v>
      </c>
    </row>
    <row r="407" spans="1:29">
      <c r="A407" s="29">
        <f t="shared" si="52"/>
        <v>394</v>
      </c>
      <c r="B407" s="28" t="b">
        <f>NOT(IFERROR('Upload Data'!A394 = "ERROR", TRUE))</f>
        <v>1</v>
      </c>
      <c r="C407" s="28">
        <f t="shared" si="53"/>
        <v>394</v>
      </c>
      <c r="D407" s="30" t="b">
        <f>IF(B407, ('Upload Data'!A394 &amp; 'Upload Data'!B394 &amp; 'Upload Data'!D394 &amp; 'Upload Data'!E394 &amp; 'Upload Data'!F394) &lt;&gt; "", FALSE)</f>
        <v>0</v>
      </c>
      <c r="E407" s="28" t="str">
        <f t="shared" si="49"/>
        <v/>
      </c>
      <c r="F407" s="28" t="str">
        <f t="shared" si="50"/>
        <v/>
      </c>
      <c r="G407" s="30" t="b">
        <f t="shared" si="51"/>
        <v>1</v>
      </c>
      <c r="H407" s="30" t="b">
        <f>IFERROR(AND(OR(NOT(D407), 'Upload Data'!$A394 &lt;&gt; "", 'Upload Data'!$B394 &lt;&gt; ""), I407, J407, S407 &lt;= 1), FALSE)</f>
        <v>1</v>
      </c>
      <c r="I407" s="30" t="b">
        <f t="shared" si="54"/>
        <v>1</v>
      </c>
      <c r="J407" s="30" t="b">
        <f t="shared" si="55"/>
        <v>1</v>
      </c>
      <c r="K407" s="31" t="s">
        <v>81</v>
      </c>
      <c r="L407" s="31" t="s">
        <v>81</v>
      </c>
      <c r="M407" s="30" t="b">
        <f>IFERROR(OR(NOT(D407), 'Upload Data'!E394 &lt;&gt; ""), FALSE)</f>
        <v>1</v>
      </c>
      <c r="N407" s="30" t="b">
        <f>IFERROR(OR(AND(NOT(D407), 'Upload Data'!F394 = ""), IFERROR(MATCH('Upload Data'!F394, listTradingRelationship, 0), FALSE)), FALSE)</f>
        <v>1</v>
      </c>
      <c r="O407" s="30"/>
      <c r="P407" s="30"/>
      <c r="Q407" s="30"/>
      <c r="R407" s="30" t="str">
        <f>IFERROR(IF('Upload Data'!$A394 &lt;&gt; "", 'Upload Data'!$A394, 'Upload Data'!$B394) &amp; "-" &amp; 'Upload Data'!$C394, "-")</f>
        <v>-</v>
      </c>
      <c r="S407" s="30">
        <f t="shared" si="56"/>
        <v>0</v>
      </c>
      <c r="T407" s="30"/>
      <c r="U407" s="30" t="b">
        <f>IFERROR(OR('Upload Data'!$A394 = "", IFERROR(AND(LEN('Upload Data'!$A394 ) = 11, LEFT('Upload Data'!$A394, 4) = "FSC-", MID('Upload Data'!$A394, 5, 1) &gt;= "A", MID('Upload Data'!$A394, 5, 1) &lt;= "Z", V407 &gt; 0, INT(V407) = V407), FALSE)), FALSE)</f>
        <v>1</v>
      </c>
      <c r="V407" s="30">
        <f>IFERROR(VALUE(RIGHT('Upload Data'!$A394, 6)), -1)</f>
        <v>-1</v>
      </c>
      <c r="W407" s="30"/>
      <c r="X407" s="30" t="b">
        <f>IFERROR(OR('Upload Data'!$B394 = "", IFERROR(AND(LEN(AA407) &gt;= 2, MATCH(AB407, listCertificateTypes, 0), AC407 &gt; -1, INT(AC407) = AC407), FALSE)), FALSE)</f>
        <v>1</v>
      </c>
      <c r="Y407" s="30">
        <f>IFERROR(FIND("-", 'Upload Data'!$B394, 1), 1000)</f>
        <v>1000</v>
      </c>
      <c r="Z407" s="30">
        <f>IFERROR(FIND("-", 'Upload Data'!$B394, Y407 + 1), 1000)</f>
        <v>1000</v>
      </c>
      <c r="AA407" s="30" t="str">
        <f>IFERROR(LEFT('Upload Data'!$B394, Y407 - 1), "")</f>
        <v/>
      </c>
      <c r="AB407" s="30" t="str">
        <f>IFERROR(MID('Upload Data'!$B394, Y407 + 1, Z407 - Y407 - 1), "")</f>
        <v/>
      </c>
      <c r="AC407" s="30">
        <f>IFERROR(VALUE(RIGHT('Upload Data'!$B394, 6)), -1)</f>
        <v>-1</v>
      </c>
    </row>
    <row r="408" spans="1:29">
      <c r="A408" s="29">
        <f t="shared" si="52"/>
        <v>395</v>
      </c>
      <c r="B408" s="28" t="b">
        <f>NOT(IFERROR('Upload Data'!A395 = "ERROR", TRUE))</f>
        <v>1</v>
      </c>
      <c r="C408" s="28">
        <f t="shared" si="53"/>
        <v>395</v>
      </c>
      <c r="D408" s="30" t="b">
        <f>IF(B408, ('Upload Data'!A395 &amp; 'Upload Data'!B395 &amp; 'Upload Data'!D395 &amp; 'Upload Data'!E395 &amp; 'Upload Data'!F395) &lt;&gt; "", FALSE)</f>
        <v>0</v>
      </c>
      <c r="E408" s="28" t="str">
        <f t="shared" si="49"/>
        <v/>
      </c>
      <c r="F408" s="28" t="str">
        <f t="shared" si="50"/>
        <v/>
      </c>
      <c r="G408" s="30" t="b">
        <f t="shared" si="51"/>
        <v>1</v>
      </c>
      <c r="H408" s="30" t="b">
        <f>IFERROR(AND(OR(NOT(D408), 'Upload Data'!$A395 &lt;&gt; "", 'Upload Data'!$B395 &lt;&gt; ""), I408, J408, S408 &lt;= 1), FALSE)</f>
        <v>1</v>
      </c>
      <c r="I408" s="30" t="b">
        <f t="shared" si="54"/>
        <v>1</v>
      </c>
      <c r="J408" s="30" t="b">
        <f t="shared" si="55"/>
        <v>1</v>
      </c>
      <c r="K408" s="31" t="s">
        <v>81</v>
      </c>
      <c r="L408" s="31" t="s">
        <v>81</v>
      </c>
      <c r="M408" s="30" t="b">
        <f>IFERROR(OR(NOT(D408), 'Upload Data'!E395 &lt;&gt; ""), FALSE)</f>
        <v>1</v>
      </c>
      <c r="N408" s="30" t="b">
        <f>IFERROR(OR(AND(NOT(D408), 'Upload Data'!F395 = ""), IFERROR(MATCH('Upload Data'!F395, listTradingRelationship, 0), FALSE)), FALSE)</f>
        <v>1</v>
      </c>
      <c r="O408" s="30"/>
      <c r="P408" s="30"/>
      <c r="Q408" s="30"/>
      <c r="R408" s="30" t="str">
        <f>IFERROR(IF('Upload Data'!$A395 &lt;&gt; "", 'Upload Data'!$A395, 'Upload Data'!$B395) &amp; "-" &amp; 'Upload Data'!$C395, "-")</f>
        <v>-</v>
      </c>
      <c r="S408" s="30">
        <f t="shared" si="56"/>
        <v>0</v>
      </c>
      <c r="T408" s="30"/>
      <c r="U408" s="30" t="b">
        <f>IFERROR(OR('Upload Data'!$A395 = "", IFERROR(AND(LEN('Upload Data'!$A395 ) = 11, LEFT('Upload Data'!$A395, 4) = "FSC-", MID('Upload Data'!$A395, 5, 1) &gt;= "A", MID('Upload Data'!$A395, 5, 1) &lt;= "Z", V408 &gt; 0, INT(V408) = V408), FALSE)), FALSE)</f>
        <v>1</v>
      </c>
      <c r="V408" s="30">
        <f>IFERROR(VALUE(RIGHT('Upload Data'!$A395, 6)), -1)</f>
        <v>-1</v>
      </c>
      <c r="W408" s="30"/>
      <c r="X408" s="30" t="b">
        <f>IFERROR(OR('Upload Data'!$B395 = "", IFERROR(AND(LEN(AA408) &gt;= 2, MATCH(AB408, listCertificateTypes, 0), AC408 &gt; -1, INT(AC408) = AC408), FALSE)), FALSE)</f>
        <v>1</v>
      </c>
      <c r="Y408" s="30">
        <f>IFERROR(FIND("-", 'Upload Data'!$B395, 1), 1000)</f>
        <v>1000</v>
      </c>
      <c r="Z408" s="30">
        <f>IFERROR(FIND("-", 'Upload Data'!$B395, Y408 + 1), 1000)</f>
        <v>1000</v>
      </c>
      <c r="AA408" s="30" t="str">
        <f>IFERROR(LEFT('Upload Data'!$B395, Y408 - 1), "")</f>
        <v/>
      </c>
      <c r="AB408" s="30" t="str">
        <f>IFERROR(MID('Upload Data'!$B395, Y408 + 1, Z408 - Y408 - 1), "")</f>
        <v/>
      </c>
      <c r="AC408" s="30">
        <f>IFERROR(VALUE(RIGHT('Upload Data'!$B395, 6)), -1)</f>
        <v>-1</v>
      </c>
    </row>
    <row r="409" spans="1:29">
      <c r="A409" s="29">
        <f t="shared" si="52"/>
        <v>396</v>
      </c>
      <c r="B409" s="28" t="b">
        <f>NOT(IFERROR('Upload Data'!A396 = "ERROR", TRUE))</f>
        <v>1</v>
      </c>
      <c r="C409" s="28">
        <f t="shared" si="53"/>
        <v>396</v>
      </c>
      <c r="D409" s="30" t="b">
        <f>IF(B409, ('Upload Data'!A396 &amp; 'Upload Data'!B396 &amp; 'Upload Data'!D396 &amp; 'Upload Data'!E396 &amp; 'Upload Data'!F396) &lt;&gt; "", FALSE)</f>
        <v>0</v>
      </c>
      <c r="E409" s="28" t="str">
        <f t="shared" si="49"/>
        <v/>
      </c>
      <c r="F409" s="28" t="str">
        <f t="shared" si="50"/>
        <v/>
      </c>
      <c r="G409" s="30" t="b">
        <f t="shared" si="51"/>
        <v>1</v>
      </c>
      <c r="H409" s="30" t="b">
        <f>IFERROR(AND(OR(NOT(D409), 'Upload Data'!$A396 &lt;&gt; "", 'Upload Data'!$B396 &lt;&gt; ""), I409, J409, S409 &lt;= 1), FALSE)</f>
        <v>1</v>
      </c>
      <c r="I409" s="30" t="b">
        <f t="shared" si="54"/>
        <v>1</v>
      </c>
      <c r="J409" s="30" t="b">
        <f t="shared" si="55"/>
        <v>1</v>
      </c>
      <c r="K409" s="31" t="s">
        <v>81</v>
      </c>
      <c r="L409" s="31" t="s">
        <v>81</v>
      </c>
      <c r="M409" s="30" t="b">
        <f>IFERROR(OR(NOT(D409), 'Upload Data'!E396 &lt;&gt; ""), FALSE)</f>
        <v>1</v>
      </c>
      <c r="N409" s="30" t="b">
        <f>IFERROR(OR(AND(NOT(D409), 'Upload Data'!F396 = ""), IFERROR(MATCH('Upload Data'!F396, listTradingRelationship, 0), FALSE)), FALSE)</f>
        <v>1</v>
      </c>
      <c r="O409" s="30"/>
      <c r="P409" s="30"/>
      <c r="Q409" s="30"/>
      <c r="R409" s="30" t="str">
        <f>IFERROR(IF('Upload Data'!$A396 &lt;&gt; "", 'Upload Data'!$A396, 'Upload Data'!$B396) &amp; "-" &amp; 'Upload Data'!$C396, "-")</f>
        <v>-</v>
      </c>
      <c r="S409" s="30">
        <f t="shared" si="56"/>
        <v>0</v>
      </c>
      <c r="T409" s="30"/>
      <c r="U409" s="30" t="b">
        <f>IFERROR(OR('Upload Data'!$A396 = "", IFERROR(AND(LEN('Upload Data'!$A396 ) = 11, LEFT('Upload Data'!$A396, 4) = "FSC-", MID('Upload Data'!$A396, 5, 1) &gt;= "A", MID('Upload Data'!$A396, 5, 1) &lt;= "Z", V409 &gt; 0, INT(V409) = V409), FALSE)), FALSE)</f>
        <v>1</v>
      </c>
      <c r="V409" s="30">
        <f>IFERROR(VALUE(RIGHT('Upload Data'!$A396, 6)), -1)</f>
        <v>-1</v>
      </c>
      <c r="W409" s="30"/>
      <c r="X409" s="30" t="b">
        <f>IFERROR(OR('Upload Data'!$B396 = "", IFERROR(AND(LEN(AA409) &gt;= 2, MATCH(AB409, listCertificateTypes, 0), AC409 &gt; -1, INT(AC409) = AC409), FALSE)), FALSE)</f>
        <v>1</v>
      </c>
      <c r="Y409" s="30">
        <f>IFERROR(FIND("-", 'Upload Data'!$B396, 1), 1000)</f>
        <v>1000</v>
      </c>
      <c r="Z409" s="30">
        <f>IFERROR(FIND("-", 'Upload Data'!$B396, Y409 + 1), 1000)</f>
        <v>1000</v>
      </c>
      <c r="AA409" s="30" t="str">
        <f>IFERROR(LEFT('Upload Data'!$B396, Y409 - 1), "")</f>
        <v/>
      </c>
      <c r="AB409" s="30" t="str">
        <f>IFERROR(MID('Upload Data'!$B396, Y409 + 1, Z409 - Y409 - 1), "")</f>
        <v/>
      </c>
      <c r="AC409" s="30">
        <f>IFERROR(VALUE(RIGHT('Upload Data'!$B396, 6)), -1)</f>
        <v>-1</v>
      </c>
    </row>
    <row r="410" spans="1:29">
      <c r="A410" s="29">
        <f t="shared" si="52"/>
        <v>397</v>
      </c>
      <c r="B410" s="28" t="b">
        <f>NOT(IFERROR('Upload Data'!A397 = "ERROR", TRUE))</f>
        <v>1</v>
      </c>
      <c r="C410" s="28">
        <f t="shared" si="53"/>
        <v>397</v>
      </c>
      <c r="D410" s="30" t="b">
        <f>IF(B410, ('Upload Data'!A397 &amp; 'Upload Data'!B397 &amp; 'Upload Data'!D397 &amp; 'Upload Data'!E397 &amp; 'Upload Data'!F397) &lt;&gt; "", FALSE)</f>
        <v>0</v>
      </c>
      <c r="E410" s="28" t="str">
        <f t="shared" si="49"/>
        <v/>
      </c>
      <c r="F410" s="28" t="str">
        <f t="shared" si="50"/>
        <v/>
      </c>
      <c r="G410" s="30" t="b">
        <f t="shared" si="51"/>
        <v>1</v>
      </c>
      <c r="H410" s="30" t="b">
        <f>IFERROR(AND(OR(NOT(D410), 'Upload Data'!$A397 &lt;&gt; "", 'Upload Data'!$B397 &lt;&gt; ""), I410, J410, S410 &lt;= 1), FALSE)</f>
        <v>1</v>
      </c>
      <c r="I410" s="30" t="b">
        <f t="shared" si="54"/>
        <v>1</v>
      </c>
      <c r="J410" s="30" t="b">
        <f t="shared" si="55"/>
        <v>1</v>
      </c>
      <c r="K410" s="31" t="s">
        <v>81</v>
      </c>
      <c r="L410" s="31" t="s">
        <v>81</v>
      </c>
      <c r="M410" s="30" t="b">
        <f>IFERROR(OR(NOT(D410), 'Upload Data'!E397 &lt;&gt; ""), FALSE)</f>
        <v>1</v>
      </c>
      <c r="N410" s="30" t="b">
        <f>IFERROR(OR(AND(NOT(D410), 'Upload Data'!F397 = ""), IFERROR(MATCH('Upload Data'!F397, listTradingRelationship, 0), FALSE)), FALSE)</f>
        <v>1</v>
      </c>
      <c r="O410" s="30"/>
      <c r="P410" s="30"/>
      <c r="Q410" s="30"/>
      <c r="R410" s="30" t="str">
        <f>IFERROR(IF('Upload Data'!$A397 &lt;&gt; "", 'Upload Data'!$A397, 'Upload Data'!$B397) &amp; "-" &amp; 'Upload Data'!$C397, "-")</f>
        <v>-</v>
      </c>
      <c r="S410" s="30">
        <f t="shared" si="56"/>
        <v>0</v>
      </c>
      <c r="T410" s="30"/>
      <c r="U410" s="30" t="b">
        <f>IFERROR(OR('Upload Data'!$A397 = "", IFERROR(AND(LEN('Upload Data'!$A397 ) = 11, LEFT('Upload Data'!$A397, 4) = "FSC-", MID('Upload Data'!$A397, 5, 1) &gt;= "A", MID('Upload Data'!$A397, 5, 1) &lt;= "Z", V410 &gt; 0, INT(V410) = V410), FALSE)), FALSE)</f>
        <v>1</v>
      </c>
      <c r="V410" s="30">
        <f>IFERROR(VALUE(RIGHT('Upload Data'!$A397, 6)), -1)</f>
        <v>-1</v>
      </c>
      <c r="W410" s="30"/>
      <c r="X410" s="30" t="b">
        <f>IFERROR(OR('Upload Data'!$B397 = "", IFERROR(AND(LEN(AA410) &gt;= 2, MATCH(AB410, listCertificateTypes, 0), AC410 &gt; -1, INT(AC410) = AC410), FALSE)), FALSE)</f>
        <v>1</v>
      </c>
      <c r="Y410" s="30">
        <f>IFERROR(FIND("-", 'Upload Data'!$B397, 1), 1000)</f>
        <v>1000</v>
      </c>
      <c r="Z410" s="30">
        <f>IFERROR(FIND("-", 'Upload Data'!$B397, Y410 + 1), 1000)</f>
        <v>1000</v>
      </c>
      <c r="AA410" s="30" t="str">
        <f>IFERROR(LEFT('Upload Data'!$B397, Y410 - 1), "")</f>
        <v/>
      </c>
      <c r="AB410" s="30" t="str">
        <f>IFERROR(MID('Upload Data'!$B397, Y410 + 1, Z410 - Y410 - 1), "")</f>
        <v/>
      </c>
      <c r="AC410" s="30">
        <f>IFERROR(VALUE(RIGHT('Upload Data'!$B397, 6)), -1)</f>
        <v>-1</v>
      </c>
    </row>
    <row r="411" spans="1:29">
      <c r="A411" s="29">
        <f t="shared" si="52"/>
        <v>398</v>
      </c>
      <c r="B411" s="28" t="b">
        <f>NOT(IFERROR('Upload Data'!A398 = "ERROR", TRUE))</f>
        <v>1</v>
      </c>
      <c r="C411" s="28">
        <f t="shared" si="53"/>
        <v>398</v>
      </c>
      <c r="D411" s="30" t="b">
        <f>IF(B411, ('Upload Data'!A398 &amp; 'Upload Data'!B398 &amp; 'Upload Data'!D398 &amp; 'Upload Data'!E398 &amp; 'Upload Data'!F398) &lt;&gt; "", FALSE)</f>
        <v>0</v>
      </c>
      <c r="E411" s="28" t="str">
        <f t="shared" si="49"/>
        <v/>
      </c>
      <c r="F411" s="28" t="str">
        <f t="shared" si="50"/>
        <v/>
      </c>
      <c r="G411" s="30" t="b">
        <f t="shared" si="51"/>
        <v>1</v>
      </c>
      <c r="H411" s="30" t="b">
        <f>IFERROR(AND(OR(NOT(D411), 'Upload Data'!$A398 &lt;&gt; "", 'Upload Data'!$B398 &lt;&gt; ""), I411, J411, S411 &lt;= 1), FALSE)</f>
        <v>1</v>
      </c>
      <c r="I411" s="30" t="b">
        <f t="shared" si="54"/>
        <v>1</v>
      </c>
      <c r="J411" s="30" t="b">
        <f t="shared" si="55"/>
        <v>1</v>
      </c>
      <c r="K411" s="31" t="s">
        <v>81</v>
      </c>
      <c r="L411" s="31" t="s">
        <v>81</v>
      </c>
      <c r="M411" s="30" t="b">
        <f>IFERROR(OR(NOT(D411), 'Upload Data'!E398 &lt;&gt; ""), FALSE)</f>
        <v>1</v>
      </c>
      <c r="N411" s="30" t="b">
        <f>IFERROR(OR(AND(NOT(D411), 'Upload Data'!F398 = ""), IFERROR(MATCH('Upload Data'!F398, listTradingRelationship, 0), FALSE)), FALSE)</f>
        <v>1</v>
      </c>
      <c r="O411" s="30"/>
      <c r="P411" s="30"/>
      <c r="Q411" s="30"/>
      <c r="R411" s="30" t="str">
        <f>IFERROR(IF('Upload Data'!$A398 &lt;&gt; "", 'Upload Data'!$A398, 'Upload Data'!$B398) &amp; "-" &amp; 'Upload Data'!$C398, "-")</f>
        <v>-</v>
      </c>
      <c r="S411" s="30">
        <f t="shared" si="56"/>
        <v>0</v>
      </c>
      <c r="T411" s="30"/>
      <c r="U411" s="30" t="b">
        <f>IFERROR(OR('Upload Data'!$A398 = "", IFERROR(AND(LEN('Upload Data'!$A398 ) = 11, LEFT('Upload Data'!$A398, 4) = "FSC-", MID('Upload Data'!$A398, 5, 1) &gt;= "A", MID('Upload Data'!$A398, 5, 1) &lt;= "Z", V411 &gt; 0, INT(V411) = V411), FALSE)), FALSE)</f>
        <v>1</v>
      </c>
      <c r="V411" s="30">
        <f>IFERROR(VALUE(RIGHT('Upload Data'!$A398, 6)), -1)</f>
        <v>-1</v>
      </c>
      <c r="W411" s="30"/>
      <c r="X411" s="30" t="b">
        <f>IFERROR(OR('Upload Data'!$B398 = "", IFERROR(AND(LEN(AA411) &gt;= 2, MATCH(AB411, listCertificateTypes, 0), AC411 &gt; -1, INT(AC411) = AC411), FALSE)), FALSE)</f>
        <v>1</v>
      </c>
      <c r="Y411" s="30">
        <f>IFERROR(FIND("-", 'Upload Data'!$B398, 1), 1000)</f>
        <v>1000</v>
      </c>
      <c r="Z411" s="30">
        <f>IFERROR(FIND("-", 'Upload Data'!$B398, Y411 + 1), 1000)</f>
        <v>1000</v>
      </c>
      <c r="AA411" s="30" t="str">
        <f>IFERROR(LEFT('Upload Data'!$B398, Y411 - 1), "")</f>
        <v/>
      </c>
      <c r="AB411" s="30" t="str">
        <f>IFERROR(MID('Upload Data'!$B398, Y411 + 1, Z411 - Y411 - 1), "")</f>
        <v/>
      </c>
      <c r="AC411" s="30">
        <f>IFERROR(VALUE(RIGHT('Upload Data'!$B398, 6)), -1)</f>
        <v>-1</v>
      </c>
    </row>
    <row r="412" spans="1:29">
      <c r="A412" s="29">
        <f t="shared" si="52"/>
        <v>399</v>
      </c>
      <c r="B412" s="28" t="b">
        <f>NOT(IFERROR('Upload Data'!A399 = "ERROR", TRUE))</f>
        <v>1</v>
      </c>
      <c r="C412" s="28">
        <f t="shared" si="53"/>
        <v>399</v>
      </c>
      <c r="D412" s="30" t="b">
        <f>IF(B412, ('Upload Data'!A399 &amp; 'Upload Data'!B399 &amp; 'Upload Data'!D399 &amp; 'Upload Data'!E399 &amp; 'Upload Data'!F399) &lt;&gt; "", FALSE)</f>
        <v>0</v>
      </c>
      <c r="E412" s="28" t="str">
        <f t="shared" si="49"/>
        <v/>
      </c>
      <c r="F412" s="28" t="str">
        <f t="shared" si="50"/>
        <v/>
      </c>
      <c r="G412" s="30" t="b">
        <f t="shared" si="51"/>
        <v>1</v>
      </c>
      <c r="H412" s="30" t="b">
        <f>IFERROR(AND(OR(NOT(D412), 'Upload Data'!$A399 &lt;&gt; "", 'Upload Data'!$B399 &lt;&gt; ""), I412, J412, S412 &lt;= 1), FALSE)</f>
        <v>1</v>
      </c>
      <c r="I412" s="30" t="b">
        <f t="shared" si="54"/>
        <v>1</v>
      </c>
      <c r="J412" s="30" t="b">
        <f t="shared" si="55"/>
        <v>1</v>
      </c>
      <c r="K412" s="31" t="s">
        <v>81</v>
      </c>
      <c r="L412" s="31" t="s">
        <v>81</v>
      </c>
      <c r="M412" s="30" t="b">
        <f>IFERROR(OR(NOT(D412), 'Upload Data'!E399 &lt;&gt; ""), FALSE)</f>
        <v>1</v>
      </c>
      <c r="N412" s="30" t="b">
        <f>IFERROR(OR(AND(NOT(D412), 'Upload Data'!F399 = ""), IFERROR(MATCH('Upload Data'!F399, listTradingRelationship, 0), FALSE)), FALSE)</f>
        <v>1</v>
      </c>
      <c r="O412" s="30"/>
      <c r="P412" s="30"/>
      <c r="Q412" s="30"/>
      <c r="R412" s="30" t="str">
        <f>IFERROR(IF('Upload Data'!$A399 &lt;&gt; "", 'Upload Data'!$A399, 'Upload Data'!$B399) &amp; "-" &amp; 'Upload Data'!$C399, "-")</f>
        <v>-</v>
      </c>
      <c r="S412" s="30">
        <f t="shared" si="56"/>
        <v>0</v>
      </c>
      <c r="T412" s="30"/>
      <c r="U412" s="30" t="b">
        <f>IFERROR(OR('Upload Data'!$A399 = "", IFERROR(AND(LEN('Upload Data'!$A399 ) = 11, LEFT('Upload Data'!$A399, 4) = "FSC-", MID('Upload Data'!$A399, 5, 1) &gt;= "A", MID('Upload Data'!$A399, 5, 1) &lt;= "Z", V412 &gt; 0, INT(V412) = V412), FALSE)), FALSE)</f>
        <v>1</v>
      </c>
      <c r="V412" s="30">
        <f>IFERROR(VALUE(RIGHT('Upload Data'!$A399, 6)), -1)</f>
        <v>-1</v>
      </c>
      <c r="W412" s="30"/>
      <c r="X412" s="30" t="b">
        <f>IFERROR(OR('Upload Data'!$B399 = "", IFERROR(AND(LEN(AA412) &gt;= 2, MATCH(AB412, listCertificateTypes, 0), AC412 &gt; -1, INT(AC412) = AC412), FALSE)), FALSE)</f>
        <v>1</v>
      </c>
      <c r="Y412" s="30">
        <f>IFERROR(FIND("-", 'Upload Data'!$B399, 1), 1000)</f>
        <v>1000</v>
      </c>
      <c r="Z412" s="30">
        <f>IFERROR(FIND("-", 'Upload Data'!$B399, Y412 + 1), 1000)</f>
        <v>1000</v>
      </c>
      <c r="AA412" s="30" t="str">
        <f>IFERROR(LEFT('Upload Data'!$B399, Y412 - 1), "")</f>
        <v/>
      </c>
      <c r="AB412" s="30" t="str">
        <f>IFERROR(MID('Upload Data'!$B399, Y412 + 1, Z412 - Y412 - 1), "")</f>
        <v/>
      </c>
      <c r="AC412" s="30">
        <f>IFERROR(VALUE(RIGHT('Upload Data'!$B399, 6)), -1)</f>
        <v>-1</v>
      </c>
    </row>
    <row r="413" spans="1:29">
      <c r="A413" s="29">
        <f t="shared" si="52"/>
        <v>400</v>
      </c>
      <c r="B413" s="28" t="b">
        <f>NOT(IFERROR('Upload Data'!A400 = "ERROR", TRUE))</f>
        <v>1</v>
      </c>
      <c r="C413" s="28">
        <f t="shared" si="53"/>
        <v>400</v>
      </c>
      <c r="D413" s="30" t="b">
        <f>IF(B413, ('Upload Data'!A400 &amp; 'Upload Data'!B400 &amp; 'Upload Data'!D400 &amp; 'Upload Data'!E400 &amp; 'Upload Data'!F400) &lt;&gt; "", FALSE)</f>
        <v>0</v>
      </c>
      <c r="E413" s="28" t="str">
        <f t="shared" si="49"/>
        <v/>
      </c>
      <c r="F413" s="28" t="str">
        <f t="shared" si="50"/>
        <v/>
      </c>
      <c r="G413" s="30" t="b">
        <f t="shared" si="51"/>
        <v>1</v>
      </c>
      <c r="H413" s="30" t="b">
        <f>IFERROR(AND(OR(NOT(D413), 'Upload Data'!$A400 &lt;&gt; "", 'Upload Data'!$B400 &lt;&gt; ""), I413, J413, S413 &lt;= 1), FALSE)</f>
        <v>1</v>
      </c>
      <c r="I413" s="30" t="b">
        <f t="shared" si="54"/>
        <v>1</v>
      </c>
      <c r="J413" s="30" t="b">
        <f t="shared" si="55"/>
        <v>1</v>
      </c>
      <c r="K413" s="31" t="s">
        <v>81</v>
      </c>
      <c r="L413" s="31" t="s">
        <v>81</v>
      </c>
      <c r="M413" s="30" t="b">
        <f>IFERROR(OR(NOT(D413), 'Upload Data'!E400 &lt;&gt; ""), FALSE)</f>
        <v>1</v>
      </c>
      <c r="N413" s="30" t="b">
        <f>IFERROR(OR(AND(NOT(D413), 'Upload Data'!F400 = ""), IFERROR(MATCH('Upload Data'!F400, listTradingRelationship, 0), FALSE)), FALSE)</f>
        <v>1</v>
      </c>
      <c r="O413" s="30"/>
      <c r="P413" s="30"/>
      <c r="Q413" s="30"/>
      <c r="R413" s="30" t="str">
        <f>IFERROR(IF('Upload Data'!$A400 &lt;&gt; "", 'Upload Data'!$A400, 'Upload Data'!$B400) &amp; "-" &amp; 'Upload Data'!$C400, "-")</f>
        <v>-</v>
      </c>
      <c r="S413" s="30">
        <f t="shared" si="56"/>
        <v>0</v>
      </c>
      <c r="T413" s="30"/>
      <c r="U413" s="30" t="b">
        <f>IFERROR(OR('Upload Data'!$A400 = "", IFERROR(AND(LEN('Upload Data'!$A400 ) = 11, LEFT('Upload Data'!$A400, 4) = "FSC-", MID('Upload Data'!$A400, 5, 1) &gt;= "A", MID('Upload Data'!$A400, 5, 1) &lt;= "Z", V413 &gt; 0, INT(V413) = V413), FALSE)), FALSE)</f>
        <v>1</v>
      </c>
      <c r="V413" s="30">
        <f>IFERROR(VALUE(RIGHT('Upload Data'!$A400, 6)), -1)</f>
        <v>-1</v>
      </c>
      <c r="W413" s="30"/>
      <c r="X413" s="30" t="b">
        <f>IFERROR(OR('Upload Data'!$B400 = "", IFERROR(AND(LEN(AA413) &gt;= 2, MATCH(AB413, listCertificateTypes, 0), AC413 &gt; -1, INT(AC413) = AC413), FALSE)), FALSE)</f>
        <v>1</v>
      </c>
      <c r="Y413" s="30">
        <f>IFERROR(FIND("-", 'Upload Data'!$B400, 1), 1000)</f>
        <v>1000</v>
      </c>
      <c r="Z413" s="30">
        <f>IFERROR(FIND("-", 'Upload Data'!$B400, Y413 + 1), 1000)</f>
        <v>1000</v>
      </c>
      <c r="AA413" s="30" t="str">
        <f>IFERROR(LEFT('Upload Data'!$B400, Y413 - 1), "")</f>
        <v/>
      </c>
      <c r="AB413" s="30" t="str">
        <f>IFERROR(MID('Upload Data'!$B400, Y413 + 1, Z413 - Y413 - 1), "")</f>
        <v/>
      </c>
      <c r="AC413" s="30">
        <f>IFERROR(VALUE(RIGHT('Upload Data'!$B400, 6)), -1)</f>
        <v>-1</v>
      </c>
    </row>
    <row r="414" spans="1:29">
      <c r="A414" s="29">
        <f t="shared" si="52"/>
        <v>401</v>
      </c>
      <c r="B414" s="28" t="b">
        <f>NOT(IFERROR('Upload Data'!A401 = "ERROR", TRUE))</f>
        <v>1</v>
      </c>
      <c r="C414" s="28">
        <f t="shared" si="53"/>
        <v>401</v>
      </c>
      <c r="D414" s="30" t="b">
        <f>IF(B414, ('Upload Data'!A401 &amp; 'Upload Data'!B401 &amp; 'Upload Data'!D401 &amp; 'Upload Data'!E401 &amp; 'Upload Data'!F401) &lt;&gt; "", FALSE)</f>
        <v>0</v>
      </c>
      <c r="E414" s="28" t="str">
        <f t="shared" si="49"/>
        <v/>
      </c>
      <c r="F414" s="28" t="str">
        <f t="shared" si="50"/>
        <v/>
      </c>
      <c r="G414" s="30" t="b">
        <f t="shared" si="51"/>
        <v>1</v>
      </c>
      <c r="H414" s="30" t="b">
        <f>IFERROR(AND(OR(NOT(D414), 'Upload Data'!$A401 &lt;&gt; "", 'Upload Data'!$B401 &lt;&gt; ""), I414, J414, S414 &lt;= 1), FALSE)</f>
        <v>1</v>
      </c>
      <c r="I414" s="30" t="b">
        <f t="shared" si="54"/>
        <v>1</v>
      </c>
      <c r="J414" s="30" t="b">
        <f t="shared" si="55"/>
        <v>1</v>
      </c>
      <c r="K414" s="31" t="s">
        <v>81</v>
      </c>
      <c r="L414" s="31" t="s">
        <v>81</v>
      </c>
      <c r="M414" s="30" t="b">
        <f>IFERROR(OR(NOT(D414), 'Upload Data'!E401 &lt;&gt; ""), FALSE)</f>
        <v>1</v>
      </c>
      <c r="N414" s="30" t="b">
        <f>IFERROR(OR(AND(NOT(D414), 'Upload Data'!F401 = ""), IFERROR(MATCH('Upload Data'!F401, listTradingRelationship, 0), FALSE)), FALSE)</f>
        <v>1</v>
      </c>
      <c r="O414" s="30"/>
      <c r="P414" s="30"/>
      <c r="Q414" s="30"/>
      <c r="R414" s="30" t="str">
        <f>IFERROR(IF('Upload Data'!$A401 &lt;&gt; "", 'Upload Data'!$A401, 'Upload Data'!$B401) &amp; "-" &amp; 'Upload Data'!$C401, "-")</f>
        <v>-</v>
      </c>
      <c r="S414" s="30">
        <f t="shared" si="56"/>
        <v>0</v>
      </c>
      <c r="T414" s="30"/>
      <c r="U414" s="30" t="b">
        <f>IFERROR(OR('Upload Data'!$A401 = "", IFERROR(AND(LEN('Upload Data'!$A401 ) = 11, LEFT('Upload Data'!$A401, 4) = "FSC-", MID('Upload Data'!$A401, 5, 1) &gt;= "A", MID('Upload Data'!$A401, 5, 1) &lt;= "Z", V414 &gt; 0, INT(V414) = V414), FALSE)), FALSE)</f>
        <v>1</v>
      </c>
      <c r="V414" s="30">
        <f>IFERROR(VALUE(RIGHT('Upload Data'!$A401, 6)), -1)</f>
        <v>-1</v>
      </c>
      <c r="W414" s="30"/>
      <c r="X414" s="30" t="b">
        <f>IFERROR(OR('Upload Data'!$B401 = "", IFERROR(AND(LEN(AA414) &gt;= 2, MATCH(AB414, listCertificateTypes, 0), AC414 &gt; -1, INT(AC414) = AC414), FALSE)), FALSE)</f>
        <v>1</v>
      </c>
      <c r="Y414" s="30">
        <f>IFERROR(FIND("-", 'Upload Data'!$B401, 1), 1000)</f>
        <v>1000</v>
      </c>
      <c r="Z414" s="30">
        <f>IFERROR(FIND("-", 'Upload Data'!$B401, Y414 + 1), 1000)</f>
        <v>1000</v>
      </c>
      <c r="AA414" s="30" t="str">
        <f>IFERROR(LEFT('Upload Data'!$B401, Y414 - 1), "")</f>
        <v/>
      </c>
      <c r="AB414" s="30" t="str">
        <f>IFERROR(MID('Upload Data'!$B401, Y414 + 1, Z414 - Y414 - 1), "")</f>
        <v/>
      </c>
      <c r="AC414" s="30">
        <f>IFERROR(VALUE(RIGHT('Upload Data'!$B401, 6)), -1)</f>
        <v>-1</v>
      </c>
    </row>
    <row r="415" spans="1:29">
      <c r="A415" s="29">
        <f t="shared" si="52"/>
        <v>402</v>
      </c>
      <c r="B415" s="28" t="b">
        <f>NOT(IFERROR('Upload Data'!A402 = "ERROR", TRUE))</f>
        <v>1</v>
      </c>
      <c r="C415" s="28">
        <f t="shared" si="53"/>
        <v>402</v>
      </c>
      <c r="D415" s="30" t="b">
        <f>IF(B415, ('Upload Data'!A402 &amp; 'Upload Data'!B402 &amp; 'Upload Data'!D402 &amp; 'Upload Data'!E402 &amp; 'Upload Data'!F402) &lt;&gt; "", FALSE)</f>
        <v>0</v>
      </c>
      <c r="E415" s="28" t="str">
        <f t="shared" si="49"/>
        <v/>
      </c>
      <c r="F415" s="28" t="str">
        <f t="shared" si="50"/>
        <v/>
      </c>
      <c r="G415" s="30" t="b">
        <f t="shared" si="51"/>
        <v>1</v>
      </c>
      <c r="H415" s="30" t="b">
        <f>IFERROR(AND(OR(NOT(D415), 'Upload Data'!$A402 &lt;&gt; "", 'Upload Data'!$B402 &lt;&gt; ""), I415, J415, S415 &lt;= 1), FALSE)</f>
        <v>1</v>
      </c>
      <c r="I415" s="30" t="b">
        <f t="shared" si="54"/>
        <v>1</v>
      </c>
      <c r="J415" s="30" t="b">
        <f t="shared" si="55"/>
        <v>1</v>
      </c>
      <c r="K415" s="31" t="s">
        <v>81</v>
      </c>
      <c r="L415" s="31" t="s">
        <v>81</v>
      </c>
      <c r="M415" s="30" t="b">
        <f>IFERROR(OR(NOT(D415), 'Upload Data'!E402 &lt;&gt; ""), FALSE)</f>
        <v>1</v>
      </c>
      <c r="N415" s="30" t="b">
        <f>IFERROR(OR(AND(NOT(D415), 'Upload Data'!F402 = ""), IFERROR(MATCH('Upload Data'!F402, listTradingRelationship, 0), FALSE)), FALSE)</f>
        <v>1</v>
      </c>
      <c r="O415" s="30"/>
      <c r="P415" s="30"/>
      <c r="Q415" s="30"/>
      <c r="R415" s="30" t="str">
        <f>IFERROR(IF('Upload Data'!$A402 &lt;&gt; "", 'Upload Data'!$A402, 'Upload Data'!$B402) &amp; "-" &amp; 'Upload Data'!$C402, "-")</f>
        <v>-</v>
      </c>
      <c r="S415" s="30">
        <f t="shared" si="56"/>
        <v>0</v>
      </c>
      <c r="T415" s="30"/>
      <c r="U415" s="30" t="b">
        <f>IFERROR(OR('Upload Data'!$A402 = "", IFERROR(AND(LEN('Upload Data'!$A402 ) = 11, LEFT('Upload Data'!$A402, 4) = "FSC-", MID('Upload Data'!$A402, 5, 1) &gt;= "A", MID('Upload Data'!$A402, 5, 1) &lt;= "Z", V415 &gt; 0, INT(V415) = V415), FALSE)), FALSE)</f>
        <v>1</v>
      </c>
      <c r="V415" s="30">
        <f>IFERROR(VALUE(RIGHT('Upload Data'!$A402, 6)), -1)</f>
        <v>-1</v>
      </c>
      <c r="W415" s="30"/>
      <c r="X415" s="30" t="b">
        <f>IFERROR(OR('Upload Data'!$B402 = "", IFERROR(AND(LEN(AA415) &gt;= 2, MATCH(AB415, listCertificateTypes, 0), AC415 &gt; -1, INT(AC415) = AC415), FALSE)), FALSE)</f>
        <v>1</v>
      </c>
      <c r="Y415" s="30">
        <f>IFERROR(FIND("-", 'Upload Data'!$B402, 1), 1000)</f>
        <v>1000</v>
      </c>
      <c r="Z415" s="30">
        <f>IFERROR(FIND("-", 'Upload Data'!$B402, Y415 + 1), 1000)</f>
        <v>1000</v>
      </c>
      <c r="AA415" s="30" t="str">
        <f>IFERROR(LEFT('Upload Data'!$B402, Y415 - 1), "")</f>
        <v/>
      </c>
      <c r="AB415" s="30" t="str">
        <f>IFERROR(MID('Upload Data'!$B402, Y415 + 1, Z415 - Y415 - 1), "")</f>
        <v/>
      </c>
      <c r="AC415" s="30">
        <f>IFERROR(VALUE(RIGHT('Upload Data'!$B402, 6)), -1)</f>
        <v>-1</v>
      </c>
    </row>
    <row r="416" spans="1:29">
      <c r="A416" s="29">
        <f t="shared" si="52"/>
        <v>403</v>
      </c>
      <c r="B416" s="28" t="b">
        <f>NOT(IFERROR('Upload Data'!A403 = "ERROR", TRUE))</f>
        <v>1</v>
      </c>
      <c r="C416" s="28">
        <f t="shared" si="53"/>
        <v>403</v>
      </c>
      <c r="D416" s="30" t="b">
        <f>IF(B416, ('Upload Data'!A403 &amp; 'Upload Data'!B403 &amp; 'Upload Data'!D403 &amp; 'Upload Data'!E403 &amp; 'Upload Data'!F403) &lt;&gt; "", FALSE)</f>
        <v>0</v>
      </c>
      <c r="E416" s="28" t="str">
        <f t="shared" si="49"/>
        <v/>
      </c>
      <c r="F416" s="28" t="str">
        <f t="shared" si="50"/>
        <v/>
      </c>
      <c r="G416" s="30" t="b">
        <f t="shared" si="51"/>
        <v>1</v>
      </c>
      <c r="H416" s="30" t="b">
        <f>IFERROR(AND(OR(NOT(D416), 'Upload Data'!$A403 &lt;&gt; "", 'Upload Data'!$B403 &lt;&gt; ""), I416, J416, S416 &lt;= 1), FALSE)</f>
        <v>1</v>
      </c>
      <c r="I416" s="30" t="b">
        <f t="shared" si="54"/>
        <v>1</v>
      </c>
      <c r="J416" s="30" t="b">
        <f t="shared" si="55"/>
        <v>1</v>
      </c>
      <c r="K416" s="31" t="s">
        <v>81</v>
      </c>
      <c r="L416" s="31" t="s">
        <v>81</v>
      </c>
      <c r="M416" s="30" t="b">
        <f>IFERROR(OR(NOT(D416), 'Upload Data'!E403 &lt;&gt; ""), FALSE)</f>
        <v>1</v>
      </c>
      <c r="N416" s="30" t="b">
        <f>IFERROR(OR(AND(NOT(D416), 'Upload Data'!F403 = ""), IFERROR(MATCH('Upload Data'!F403, listTradingRelationship, 0), FALSE)), FALSE)</f>
        <v>1</v>
      </c>
      <c r="O416" s="30"/>
      <c r="P416" s="30"/>
      <c r="Q416" s="30"/>
      <c r="R416" s="30" t="str">
        <f>IFERROR(IF('Upload Data'!$A403 &lt;&gt; "", 'Upload Data'!$A403, 'Upload Data'!$B403) &amp; "-" &amp; 'Upload Data'!$C403, "-")</f>
        <v>-</v>
      </c>
      <c r="S416" s="30">
        <f t="shared" si="56"/>
        <v>0</v>
      </c>
      <c r="T416" s="30"/>
      <c r="U416" s="30" t="b">
        <f>IFERROR(OR('Upload Data'!$A403 = "", IFERROR(AND(LEN('Upload Data'!$A403 ) = 11, LEFT('Upload Data'!$A403, 4) = "FSC-", MID('Upload Data'!$A403, 5, 1) &gt;= "A", MID('Upload Data'!$A403, 5, 1) &lt;= "Z", V416 &gt; 0, INT(V416) = V416), FALSE)), FALSE)</f>
        <v>1</v>
      </c>
      <c r="V416" s="30">
        <f>IFERROR(VALUE(RIGHT('Upload Data'!$A403, 6)), -1)</f>
        <v>-1</v>
      </c>
      <c r="W416" s="30"/>
      <c r="X416" s="30" t="b">
        <f>IFERROR(OR('Upload Data'!$B403 = "", IFERROR(AND(LEN(AA416) &gt;= 2, MATCH(AB416, listCertificateTypes, 0), AC416 &gt; -1, INT(AC416) = AC416), FALSE)), FALSE)</f>
        <v>1</v>
      </c>
      <c r="Y416" s="30">
        <f>IFERROR(FIND("-", 'Upload Data'!$B403, 1), 1000)</f>
        <v>1000</v>
      </c>
      <c r="Z416" s="30">
        <f>IFERROR(FIND("-", 'Upload Data'!$B403, Y416 + 1), 1000)</f>
        <v>1000</v>
      </c>
      <c r="AA416" s="30" t="str">
        <f>IFERROR(LEFT('Upload Data'!$B403, Y416 - 1), "")</f>
        <v/>
      </c>
      <c r="AB416" s="30" t="str">
        <f>IFERROR(MID('Upload Data'!$B403, Y416 + 1, Z416 - Y416 - 1), "")</f>
        <v/>
      </c>
      <c r="AC416" s="30">
        <f>IFERROR(VALUE(RIGHT('Upload Data'!$B403, 6)), -1)</f>
        <v>-1</v>
      </c>
    </row>
    <row r="417" spans="1:29">
      <c r="A417" s="29">
        <f t="shared" si="52"/>
        <v>404</v>
      </c>
      <c r="B417" s="28" t="b">
        <f>NOT(IFERROR('Upload Data'!A404 = "ERROR", TRUE))</f>
        <v>1</v>
      </c>
      <c r="C417" s="28">
        <f t="shared" si="53"/>
        <v>404</v>
      </c>
      <c r="D417" s="30" t="b">
        <f>IF(B417, ('Upload Data'!A404 &amp; 'Upload Data'!B404 &amp; 'Upload Data'!D404 &amp; 'Upload Data'!E404 &amp; 'Upload Data'!F404) &lt;&gt; "", FALSE)</f>
        <v>0</v>
      </c>
      <c r="E417" s="28" t="str">
        <f t="shared" si="49"/>
        <v/>
      </c>
      <c r="F417" s="28" t="str">
        <f t="shared" si="50"/>
        <v/>
      </c>
      <c r="G417" s="30" t="b">
        <f t="shared" si="51"/>
        <v>1</v>
      </c>
      <c r="H417" s="30" t="b">
        <f>IFERROR(AND(OR(NOT(D417), 'Upload Data'!$A404 &lt;&gt; "", 'Upload Data'!$B404 &lt;&gt; ""), I417, J417, S417 &lt;= 1), FALSE)</f>
        <v>1</v>
      </c>
      <c r="I417" s="30" t="b">
        <f t="shared" si="54"/>
        <v>1</v>
      </c>
      <c r="J417" s="30" t="b">
        <f t="shared" si="55"/>
        <v>1</v>
      </c>
      <c r="K417" s="31" t="s">
        <v>81</v>
      </c>
      <c r="L417" s="31" t="s">
        <v>81</v>
      </c>
      <c r="M417" s="30" t="b">
        <f>IFERROR(OR(NOT(D417), 'Upload Data'!E404 &lt;&gt; ""), FALSE)</f>
        <v>1</v>
      </c>
      <c r="N417" s="30" t="b">
        <f>IFERROR(OR(AND(NOT(D417), 'Upload Data'!F404 = ""), IFERROR(MATCH('Upload Data'!F404, listTradingRelationship, 0), FALSE)), FALSE)</f>
        <v>1</v>
      </c>
      <c r="O417" s="30"/>
      <c r="P417" s="30"/>
      <c r="Q417" s="30"/>
      <c r="R417" s="30" t="str">
        <f>IFERROR(IF('Upload Data'!$A404 &lt;&gt; "", 'Upload Data'!$A404, 'Upload Data'!$B404) &amp; "-" &amp; 'Upload Data'!$C404, "-")</f>
        <v>-</v>
      </c>
      <c r="S417" s="30">
        <f t="shared" si="56"/>
        <v>0</v>
      </c>
      <c r="T417" s="30"/>
      <c r="U417" s="30" t="b">
        <f>IFERROR(OR('Upload Data'!$A404 = "", IFERROR(AND(LEN('Upload Data'!$A404 ) = 11, LEFT('Upload Data'!$A404, 4) = "FSC-", MID('Upload Data'!$A404, 5, 1) &gt;= "A", MID('Upload Data'!$A404, 5, 1) &lt;= "Z", V417 &gt; 0, INT(V417) = V417), FALSE)), FALSE)</f>
        <v>1</v>
      </c>
      <c r="V417" s="30">
        <f>IFERROR(VALUE(RIGHT('Upload Data'!$A404, 6)), -1)</f>
        <v>-1</v>
      </c>
      <c r="W417" s="30"/>
      <c r="X417" s="30" t="b">
        <f>IFERROR(OR('Upload Data'!$B404 = "", IFERROR(AND(LEN(AA417) &gt;= 2, MATCH(AB417, listCertificateTypes, 0), AC417 &gt; -1, INT(AC417) = AC417), FALSE)), FALSE)</f>
        <v>1</v>
      </c>
      <c r="Y417" s="30">
        <f>IFERROR(FIND("-", 'Upload Data'!$B404, 1), 1000)</f>
        <v>1000</v>
      </c>
      <c r="Z417" s="30">
        <f>IFERROR(FIND("-", 'Upload Data'!$B404, Y417 + 1), 1000)</f>
        <v>1000</v>
      </c>
      <c r="AA417" s="30" t="str">
        <f>IFERROR(LEFT('Upload Data'!$B404, Y417 - 1), "")</f>
        <v/>
      </c>
      <c r="AB417" s="30" t="str">
        <f>IFERROR(MID('Upload Data'!$B404, Y417 + 1, Z417 - Y417 - 1), "")</f>
        <v/>
      </c>
      <c r="AC417" s="30">
        <f>IFERROR(VALUE(RIGHT('Upload Data'!$B404, 6)), -1)</f>
        <v>-1</v>
      </c>
    </row>
    <row r="418" spans="1:29">
      <c r="A418" s="29">
        <f t="shared" si="52"/>
        <v>405</v>
      </c>
      <c r="B418" s="28" t="b">
        <f>NOT(IFERROR('Upload Data'!A405 = "ERROR", TRUE))</f>
        <v>1</v>
      </c>
      <c r="C418" s="28">
        <f t="shared" si="53"/>
        <v>405</v>
      </c>
      <c r="D418" s="30" t="b">
        <f>IF(B418, ('Upload Data'!A405 &amp; 'Upload Data'!B405 &amp; 'Upload Data'!D405 &amp; 'Upload Data'!E405 &amp; 'Upload Data'!F405) &lt;&gt; "", FALSE)</f>
        <v>0</v>
      </c>
      <c r="E418" s="28" t="str">
        <f t="shared" si="49"/>
        <v/>
      </c>
      <c r="F418" s="28" t="str">
        <f t="shared" si="50"/>
        <v/>
      </c>
      <c r="G418" s="30" t="b">
        <f t="shared" si="51"/>
        <v>1</v>
      </c>
      <c r="H418" s="30" t="b">
        <f>IFERROR(AND(OR(NOT(D418), 'Upload Data'!$A405 &lt;&gt; "", 'Upload Data'!$B405 &lt;&gt; ""), I418, J418, S418 &lt;= 1), FALSE)</f>
        <v>1</v>
      </c>
      <c r="I418" s="30" t="b">
        <f t="shared" si="54"/>
        <v>1</v>
      </c>
      <c r="J418" s="30" t="b">
        <f t="shared" si="55"/>
        <v>1</v>
      </c>
      <c r="K418" s="31" t="s">
        <v>81</v>
      </c>
      <c r="L418" s="31" t="s">
        <v>81</v>
      </c>
      <c r="M418" s="30" t="b">
        <f>IFERROR(OR(NOT(D418), 'Upload Data'!E405 &lt;&gt; ""), FALSE)</f>
        <v>1</v>
      </c>
      <c r="N418" s="30" t="b">
        <f>IFERROR(OR(AND(NOT(D418), 'Upload Data'!F405 = ""), IFERROR(MATCH('Upload Data'!F405, listTradingRelationship, 0), FALSE)), FALSE)</f>
        <v>1</v>
      </c>
      <c r="O418" s="30"/>
      <c r="P418" s="30"/>
      <c r="Q418" s="30"/>
      <c r="R418" s="30" t="str">
        <f>IFERROR(IF('Upload Data'!$A405 &lt;&gt; "", 'Upload Data'!$A405, 'Upload Data'!$B405) &amp; "-" &amp; 'Upload Data'!$C405, "-")</f>
        <v>-</v>
      </c>
      <c r="S418" s="30">
        <f t="shared" si="56"/>
        <v>0</v>
      </c>
      <c r="T418" s="30"/>
      <c r="U418" s="30" t="b">
        <f>IFERROR(OR('Upload Data'!$A405 = "", IFERROR(AND(LEN('Upload Data'!$A405 ) = 11, LEFT('Upload Data'!$A405, 4) = "FSC-", MID('Upload Data'!$A405, 5, 1) &gt;= "A", MID('Upload Data'!$A405, 5, 1) &lt;= "Z", V418 &gt; 0, INT(V418) = V418), FALSE)), FALSE)</f>
        <v>1</v>
      </c>
      <c r="V418" s="30">
        <f>IFERROR(VALUE(RIGHT('Upload Data'!$A405, 6)), -1)</f>
        <v>-1</v>
      </c>
      <c r="W418" s="30"/>
      <c r="X418" s="30" t="b">
        <f>IFERROR(OR('Upload Data'!$B405 = "", IFERROR(AND(LEN(AA418) &gt;= 2, MATCH(AB418, listCertificateTypes, 0), AC418 &gt; -1, INT(AC418) = AC418), FALSE)), FALSE)</f>
        <v>1</v>
      </c>
      <c r="Y418" s="30">
        <f>IFERROR(FIND("-", 'Upload Data'!$B405, 1), 1000)</f>
        <v>1000</v>
      </c>
      <c r="Z418" s="30">
        <f>IFERROR(FIND("-", 'Upload Data'!$B405, Y418 + 1), 1000)</f>
        <v>1000</v>
      </c>
      <c r="AA418" s="30" t="str">
        <f>IFERROR(LEFT('Upload Data'!$B405, Y418 - 1), "")</f>
        <v/>
      </c>
      <c r="AB418" s="30" t="str">
        <f>IFERROR(MID('Upload Data'!$B405, Y418 + 1, Z418 - Y418 - 1), "")</f>
        <v/>
      </c>
      <c r="AC418" s="30">
        <f>IFERROR(VALUE(RIGHT('Upload Data'!$B405, 6)), -1)</f>
        <v>-1</v>
      </c>
    </row>
    <row r="419" spans="1:29">
      <c r="A419" s="29">
        <f t="shared" si="52"/>
        <v>406</v>
      </c>
      <c r="B419" s="28" t="b">
        <f>NOT(IFERROR('Upload Data'!A406 = "ERROR", TRUE))</f>
        <v>1</v>
      </c>
      <c r="C419" s="28">
        <f t="shared" si="53"/>
        <v>406</v>
      </c>
      <c r="D419" s="30" t="b">
        <f>IF(B419, ('Upload Data'!A406 &amp; 'Upload Data'!B406 &amp; 'Upload Data'!D406 &amp; 'Upload Data'!E406 &amp; 'Upload Data'!F406) &lt;&gt; "", FALSE)</f>
        <v>0</v>
      </c>
      <c r="E419" s="28" t="str">
        <f t="shared" si="49"/>
        <v/>
      </c>
      <c r="F419" s="28" t="str">
        <f t="shared" si="50"/>
        <v/>
      </c>
      <c r="G419" s="30" t="b">
        <f t="shared" si="51"/>
        <v>1</v>
      </c>
      <c r="H419" s="30" t="b">
        <f>IFERROR(AND(OR(NOT(D419), 'Upload Data'!$A406 &lt;&gt; "", 'Upload Data'!$B406 &lt;&gt; ""), I419, J419, S419 &lt;= 1), FALSE)</f>
        <v>1</v>
      </c>
      <c r="I419" s="30" t="b">
        <f t="shared" si="54"/>
        <v>1</v>
      </c>
      <c r="J419" s="30" t="b">
        <f t="shared" si="55"/>
        <v>1</v>
      </c>
      <c r="K419" s="31" t="s">
        <v>81</v>
      </c>
      <c r="L419" s="31" t="s">
        <v>81</v>
      </c>
      <c r="M419" s="30" t="b">
        <f>IFERROR(OR(NOT(D419), 'Upload Data'!E406 &lt;&gt; ""), FALSE)</f>
        <v>1</v>
      </c>
      <c r="N419" s="30" t="b">
        <f>IFERROR(OR(AND(NOT(D419), 'Upload Data'!F406 = ""), IFERROR(MATCH('Upload Data'!F406, listTradingRelationship, 0), FALSE)), FALSE)</f>
        <v>1</v>
      </c>
      <c r="O419" s="30"/>
      <c r="P419" s="30"/>
      <c r="Q419" s="30"/>
      <c r="R419" s="30" t="str">
        <f>IFERROR(IF('Upload Data'!$A406 &lt;&gt; "", 'Upload Data'!$A406, 'Upload Data'!$B406) &amp; "-" &amp; 'Upload Data'!$C406, "-")</f>
        <v>-</v>
      </c>
      <c r="S419" s="30">
        <f t="shared" si="56"/>
        <v>0</v>
      </c>
      <c r="T419" s="30"/>
      <c r="U419" s="30" t="b">
        <f>IFERROR(OR('Upload Data'!$A406 = "", IFERROR(AND(LEN('Upload Data'!$A406 ) = 11, LEFT('Upload Data'!$A406, 4) = "FSC-", MID('Upload Data'!$A406, 5, 1) &gt;= "A", MID('Upload Data'!$A406, 5, 1) &lt;= "Z", V419 &gt; 0, INT(V419) = V419), FALSE)), FALSE)</f>
        <v>1</v>
      </c>
      <c r="V419" s="30">
        <f>IFERROR(VALUE(RIGHT('Upload Data'!$A406, 6)), -1)</f>
        <v>-1</v>
      </c>
      <c r="W419" s="30"/>
      <c r="X419" s="30" t="b">
        <f>IFERROR(OR('Upload Data'!$B406 = "", IFERROR(AND(LEN(AA419) &gt;= 2, MATCH(AB419, listCertificateTypes, 0), AC419 &gt; -1, INT(AC419) = AC419), FALSE)), FALSE)</f>
        <v>1</v>
      </c>
      <c r="Y419" s="30">
        <f>IFERROR(FIND("-", 'Upload Data'!$B406, 1), 1000)</f>
        <v>1000</v>
      </c>
      <c r="Z419" s="30">
        <f>IFERROR(FIND("-", 'Upload Data'!$B406, Y419 + 1), 1000)</f>
        <v>1000</v>
      </c>
      <c r="AA419" s="30" t="str">
        <f>IFERROR(LEFT('Upload Data'!$B406, Y419 - 1), "")</f>
        <v/>
      </c>
      <c r="AB419" s="30" t="str">
        <f>IFERROR(MID('Upload Data'!$B406, Y419 + 1, Z419 - Y419 - 1), "")</f>
        <v/>
      </c>
      <c r="AC419" s="30">
        <f>IFERROR(VALUE(RIGHT('Upload Data'!$B406, 6)), -1)</f>
        <v>-1</v>
      </c>
    </row>
    <row r="420" spans="1:29">
      <c r="A420" s="29">
        <f t="shared" si="52"/>
        <v>407</v>
      </c>
      <c r="B420" s="28" t="b">
        <f>NOT(IFERROR('Upload Data'!A407 = "ERROR", TRUE))</f>
        <v>1</v>
      </c>
      <c r="C420" s="28">
        <f t="shared" si="53"/>
        <v>407</v>
      </c>
      <c r="D420" s="30" t="b">
        <f>IF(B420, ('Upload Data'!A407 &amp; 'Upload Data'!B407 &amp; 'Upload Data'!D407 &amp; 'Upload Data'!E407 &amp; 'Upload Data'!F407) &lt;&gt; "", FALSE)</f>
        <v>0</v>
      </c>
      <c r="E420" s="28" t="str">
        <f t="shared" si="49"/>
        <v/>
      </c>
      <c r="F420" s="28" t="str">
        <f t="shared" si="50"/>
        <v/>
      </c>
      <c r="G420" s="30" t="b">
        <f t="shared" si="51"/>
        <v>1</v>
      </c>
      <c r="H420" s="30" t="b">
        <f>IFERROR(AND(OR(NOT(D420), 'Upload Data'!$A407 &lt;&gt; "", 'Upload Data'!$B407 &lt;&gt; ""), I420, J420, S420 &lt;= 1), FALSE)</f>
        <v>1</v>
      </c>
      <c r="I420" s="30" t="b">
        <f t="shared" si="54"/>
        <v>1</v>
      </c>
      <c r="J420" s="30" t="b">
        <f t="shared" si="55"/>
        <v>1</v>
      </c>
      <c r="K420" s="31" t="s">
        <v>81</v>
      </c>
      <c r="L420" s="31" t="s">
        <v>81</v>
      </c>
      <c r="M420" s="30" t="b">
        <f>IFERROR(OR(NOT(D420), 'Upload Data'!E407 &lt;&gt; ""), FALSE)</f>
        <v>1</v>
      </c>
      <c r="N420" s="30" t="b">
        <f>IFERROR(OR(AND(NOT(D420), 'Upload Data'!F407 = ""), IFERROR(MATCH('Upload Data'!F407, listTradingRelationship, 0), FALSE)), FALSE)</f>
        <v>1</v>
      </c>
      <c r="O420" s="30"/>
      <c r="P420" s="30"/>
      <c r="Q420" s="30"/>
      <c r="R420" s="30" t="str">
        <f>IFERROR(IF('Upload Data'!$A407 &lt;&gt; "", 'Upload Data'!$A407, 'Upload Data'!$B407) &amp; "-" &amp; 'Upload Data'!$C407, "-")</f>
        <v>-</v>
      </c>
      <c r="S420" s="30">
        <f t="shared" si="56"/>
        <v>0</v>
      </c>
      <c r="T420" s="30"/>
      <c r="U420" s="30" t="b">
        <f>IFERROR(OR('Upload Data'!$A407 = "", IFERROR(AND(LEN('Upload Data'!$A407 ) = 11, LEFT('Upload Data'!$A407, 4) = "FSC-", MID('Upload Data'!$A407, 5, 1) &gt;= "A", MID('Upload Data'!$A407, 5, 1) &lt;= "Z", V420 &gt; 0, INT(V420) = V420), FALSE)), FALSE)</f>
        <v>1</v>
      </c>
      <c r="V420" s="30">
        <f>IFERROR(VALUE(RIGHT('Upload Data'!$A407, 6)), -1)</f>
        <v>-1</v>
      </c>
      <c r="W420" s="30"/>
      <c r="X420" s="30" t="b">
        <f>IFERROR(OR('Upload Data'!$B407 = "", IFERROR(AND(LEN(AA420) &gt;= 2, MATCH(AB420, listCertificateTypes, 0), AC420 &gt; -1, INT(AC420) = AC420), FALSE)), FALSE)</f>
        <v>1</v>
      </c>
      <c r="Y420" s="30">
        <f>IFERROR(FIND("-", 'Upload Data'!$B407, 1), 1000)</f>
        <v>1000</v>
      </c>
      <c r="Z420" s="30">
        <f>IFERROR(FIND("-", 'Upload Data'!$B407, Y420 + 1), 1000)</f>
        <v>1000</v>
      </c>
      <c r="AA420" s="30" t="str">
        <f>IFERROR(LEFT('Upload Data'!$B407, Y420 - 1), "")</f>
        <v/>
      </c>
      <c r="AB420" s="30" t="str">
        <f>IFERROR(MID('Upload Data'!$B407, Y420 + 1, Z420 - Y420 - 1), "")</f>
        <v/>
      </c>
      <c r="AC420" s="30">
        <f>IFERROR(VALUE(RIGHT('Upload Data'!$B407, 6)), -1)</f>
        <v>-1</v>
      </c>
    </row>
    <row r="421" spans="1:29">
      <c r="A421" s="29">
        <f t="shared" si="52"/>
        <v>408</v>
      </c>
      <c r="B421" s="28" t="b">
        <f>NOT(IFERROR('Upload Data'!A408 = "ERROR", TRUE))</f>
        <v>1</v>
      </c>
      <c r="C421" s="28">
        <f t="shared" si="53"/>
        <v>408</v>
      </c>
      <c r="D421" s="30" t="b">
        <f>IF(B421, ('Upload Data'!A408 &amp; 'Upload Data'!B408 &amp; 'Upload Data'!D408 &amp; 'Upload Data'!E408 &amp; 'Upload Data'!F408) &lt;&gt; "", FALSE)</f>
        <v>0</v>
      </c>
      <c r="E421" s="28" t="str">
        <f t="shared" si="49"/>
        <v/>
      </c>
      <c r="F421" s="28" t="str">
        <f t="shared" si="50"/>
        <v/>
      </c>
      <c r="G421" s="30" t="b">
        <f t="shared" si="51"/>
        <v>1</v>
      </c>
      <c r="H421" s="30" t="b">
        <f>IFERROR(AND(OR(NOT(D421), 'Upload Data'!$A408 &lt;&gt; "", 'Upload Data'!$B408 &lt;&gt; ""), I421, J421, S421 &lt;= 1), FALSE)</f>
        <v>1</v>
      </c>
      <c r="I421" s="30" t="b">
        <f t="shared" si="54"/>
        <v>1</v>
      </c>
      <c r="J421" s="30" t="b">
        <f t="shared" si="55"/>
        <v>1</v>
      </c>
      <c r="K421" s="31" t="s">
        <v>81</v>
      </c>
      <c r="L421" s="31" t="s">
        <v>81</v>
      </c>
      <c r="M421" s="30" t="b">
        <f>IFERROR(OR(NOT(D421), 'Upload Data'!E408 &lt;&gt; ""), FALSE)</f>
        <v>1</v>
      </c>
      <c r="N421" s="30" t="b">
        <f>IFERROR(OR(AND(NOT(D421), 'Upload Data'!F408 = ""), IFERROR(MATCH('Upload Data'!F408, listTradingRelationship, 0), FALSE)), FALSE)</f>
        <v>1</v>
      </c>
      <c r="O421" s="30"/>
      <c r="P421" s="30"/>
      <c r="Q421" s="30"/>
      <c r="R421" s="30" t="str">
        <f>IFERROR(IF('Upload Data'!$A408 &lt;&gt; "", 'Upload Data'!$A408, 'Upload Data'!$B408) &amp; "-" &amp; 'Upload Data'!$C408, "-")</f>
        <v>-</v>
      </c>
      <c r="S421" s="30">
        <f t="shared" si="56"/>
        <v>0</v>
      </c>
      <c r="T421" s="30"/>
      <c r="U421" s="30" t="b">
        <f>IFERROR(OR('Upload Data'!$A408 = "", IFERROR(AND(LEN('Upload Data'!$A408 ) = 11, LEFT('Upload Data'!$A408, 4) = "FSC-", MID('Upload Data'!$A408, 5, 1) &gt;= "A", MID('Upload Data'!$A408, 5, 1) &lt;= "Z", V421 &gt; 0, INT(V421) = V421), FALSE)), FALSE)</f>
        <v>1</v>
      </c>
      <c r="V421" s="30">
        <f>IFERROR(VALUE(RIGHT('Upload Data'!$A408, 6)), -1)</f>
        <v>-1</v>
      </c>
      <c r="W421" s="30"/>
      <c r="X421" s="30" t="b">
        <f>IFERROR(OR('Upload Data'!$B408 = "", IFERROR(AND(LEN(AA421) &gt;= 2, MATCH(AB421, listCertificateTypes, 0), AC421 &gt; -1, INT(AC421) = AC421), FALSE)), FALSE)</f>
        <v>1</v>
      </c>
      <c r="Y421" s="30">
        <f>IFERROR(FIND("-", 'Upload Data'!$B408, 1), 1000)</f>
        <v>1000</v>
      </c>
      <c r="Z421" s="30">
        <f>IFERROR(FIND("-", 'Upload Data'!$B408, Y421 + 1), 1000)</f>
        <v>1000</v>
      </c>
      <c r="AA421" s="30" t="str">
        <f>IFERROR(LEFT('Upload Data'!$B408, Y421 - 1), "")</f>
        <v/>
      </c>
      <c r="AB421" s="30" t="str">
        <f>IFERROR(MID('Upload Data'!$B408, Y421 + 1, Z421 - Y421 - 1), "")</f>
        <v/>
      </c>
      <c r="AC421" s="30">
        <f>IFERROR(VALUE(RIGHT('Upload Data'!$B408, 6)), -1)</f>
        <v>-1</v>
      </c>
    </row>
    <row r="422" spans="1:29">
      <c r="A422" s="29">
        <f t="shared" si="52"/>
        <v>409</v>
      </c>
      <c r="B422" s="28" t="b">
        <f>NOT(IFERROR('Upload Data'!A409 = "ERROR", TRUE))</f>
        <v>1</v>
      </c>
      <c r="C422" s="28">
        <f t="shared" si="53"/>
        <v>409</v>
      </c>
      <c r="D422" s="30" t="b">
        <f>IF(B422, ('Upload Data'!A409 &amp; 'Upload Data'!B409 &amp; 'Upload Data'!D409 &amp; 'Upload Data'!E409 &amp; 'Upload Data'!F409) &lt;&gt; "", FALSE)</f>
        <v>0</v>
      </c>
      <c r="E422" s="28" t="str">
        <f t="shared" si="49"/>
        <v/>
      </c>
      <c r="F422" s="28" t="str">
        <f t="shared" si="50"/>
        <v/>
      </c>
      <c r="G422" s="30" t="b">
        <f t="shared" si="51"/>
        <v>1</v>
      </c>
      <c r="H422" s="30" t="b">
        <f>IFERROR(AND(OR(NOT(D422), 'Upload Data'!$A409 &lt;&gt; "", 'Upload Data'!$B409 &lt;&gt; ""), I422, J422, S422 &lt;= 1), FALSE)</f>
        <v>1</v>
      </c>
      <c r="I422" s="30" t="b">
        <f t="shared" si="54"/>
        <v>1</v>
      </c>
      <c r="J422" s="30" t="b">
        <f t="shared" si="55"/>
        <v>1</v>
      </c>
      <c r="K422" s="31" t="s">
        <v>81</v>
      </c>
      <c r="L422" s="31" t="s">
        <v>81</v>
      </c>
      <c r="M422" s="30" t="b">
        <f>IFERROR(OR(NOT(D422), 'Upload Data'!E409 &lt;&gt; ""), FALSE)</f>
        <v>1</v>
      </c>
      <c r="N422" s="30" t="b">
        <f>IFERROR(OR(AND(NOT(D422), 'Upload Data'!F409 = ""), IFERROR(MATCH('Upload Data'!F409, listTradingRelationship, 0), FALSE)), FALSE)</f>
        <v>1</v>
      </c>
      <c r="O422" s="30"/>
      <c r="P422" s="30"/>
      <c r="Q422" s="30"/>
      <c r="R422" s="30" t="str">
        <f>IFERROR(IF('Upload Data'!$A409 &lt;&gt; "", 'Upload Data'!$A409, 'Upload Data'!$B409) &amp; "-" &amp; 'Upload Data'!$C409, "-")</f>
        <v>-</v>
      </c>
      <c r="S422" s="30">
        <f t="shared" si="56"/>
        <v>0</v>
      </c>
      <c r="T422" s="30"/>
      <c r="U422" s="30" t="b">
        <f>IFERROR(OR('Upload Data'!$A409 = "", IFERROR(AND(LEN('Upload Data'!$A409 ) = 11, LEFT('Upload Data'!$A409, 4) = "FSC-", MID('Upload Data'!$A409, 5, 1) &gt;= "A", MID('Upload Data'!$A409, 5, 1) &lt;= "Z", V422 &gt; 0, INT(V422) = V422), FALSE)), FALSE)</f>
        <v>1</v>
      </c>
      <c r="V422" s="30">
        <f>IFERROR(VALUE(RIGHT('Upload Data'!$A409, 6)), -1)</f>
        <v>-1</v>
      </c>
      <c r="W422" s="30"/>
      <c r="X422" s="30" t="b">
        <f>IFERROR(OR('Upload Data'!$B409 = "", IFERROR(AND(LEN(AA422) &gt;= 2, MATCH(AB422, listCertificateTypes, 0), AC422 &gt; -1, INT(AC422) = AC422), FALSE)), FALSE)</f>
        <v>1</v>
      </c>
      <c r="Y422" s="30">
        <f>IFERROR(FIND("-", 'Upload Data'!$B409, 1), 1000)</f>
        <v>1000</v>
      </c>
      <c r="Z422" s="30">
        <f>IFERROR(FIND("-", 'Upload Data'!$B409, Y422 + 1), 1000)</f>
        <v>1000</v>
      </c>
      <c r="AA422" s="30" t="str">
        <f>IFERROR(LEFT('Upload Data'!$B409, Y422 - 1), "")</f>
        <v/>
      </c>
      <c r="AB422" s="30" t="str">
        <f>IFERROR(MID('Upload Data'!$B409, Y422 + 1, Z422 - Y422 - 1), "")</f>
        <v/>
      </c>
      <c r="AC422" s="30">
        <f>IFERROR(VALUE(RIGHT('Upload Data'!$B409, 6)), -1)</f>
        <v>-1</v>
      </c>
    </row>
    <row r="423" spans="1:29">
      <c r="A423" s="29">
        <f t="shared" si="52"/>
        <v>410</v>
      </c>
      <c r="B423" s="28" t="b">
        <f>NOT(IFERROR('Upload Data'!A410 = "ERROR", TRUE))</f>
        <v>1</v>
      </c>
      <c r="C423" s="28">
        <f t="shared" si="53"/>
        <v>410</v>
      </c>
      <c r="D423" s="30" t="b">
        <f>IF(B423, ('Upload Data'!A410 &amp; 'Upload Data'!B410 &amp; 'Upload Data'!D410 &amp; 'Upload Data'!E410 &amp; 'Upload Data'!F410) &lt;&gt; "", FALSE)</f>
        <v>0</v>
      </c>
      <c r="E423" s="28" t="str">
        <f t="shared" ref="E423:E486" si="57">IF(AND(D423, G423), A423, "")</f>
        <v/>
      </c>
      <c r="F423" s="28" t="str">
        <f t="shared" ref="F423:F486" si="58">IF(AND(D423, NOT(G423)), A423, "")</f>
        <v/>
      </c>
      <c r="G423" s="30" t="b">
        <f t="shared" si="51"/>
        <v>1</v>
      </c>
      <c r="H423" s="30" t="b">
        <f>IFERROR(AND(OR(NOT(D423), 'Upload Data'!$A410 &lt;&gt; "", 'Upload Data'!$B410 &lt;&gt; ""), I423, J423, S423 &lt;= 1), FALSE)</f>
        <v>1</v>
      </c>
      <c r="I423" s="30" t="b">
        <f t="shared" si="54"/>
        <v>1</v>
      </c>
      <c r="J423" s="30" t="b">
        <f t="shared" si="55"/>
        <v>1</v>
      </c>
      <c r="K423" s="31" t="s">
        <v>81</v>
      </c>
      <c r="L423" s="31" t="s">
        <v>81</v>
      </c>
      <c r="M423" s="30" t="b">
        <f>IFERROR(OR(NOT(D423), 'Upload Data'!E410 &lt;&gt; ""), FALSE)</f>
        <v>1</v>
      </c>
      <c r="N423" s="30" t="b">
        <f>IFERROR(OR(AND(NOT(D423), 'Upload Data'!F410 = ""), IFERROR(MATCH('Upload Data'!F410, listTradingRelationship, 0), FALSE)), FALSE)</f>
        <v>1</v>
      </c>
      <c r="O423" s="30"/>
      <c r="P423" s="30"/>
      <c r="Q423" s="30"/>
      <c r="R423" s="30" t="str">
        <f>IFERROR(IF('Upload Data'!$A410 &lt;&gt; "", 'Upload Data'!$A410, 'Upload Data'!$B410) &amp; "-" &amp; 'Upload Data'!$C410, "-")</f>
        <v>-</v>
      </c>
      <c r="S423" s="30">
        <f t="shared" si="56"/>
        <v>0</v>
      </c>
      <c r="T423" s="30"/>
      <c r="U423" s="30" t="b">
        <f>IFERROR(OR('Upload Data'!$A410 = "", IFERROR(AND(LEN('Upload Data'!$A410 ) = 11, LEFT('Upload Data'!$A410, 4) = "FSC-", MID('Upload Data'!$A410, 5, 1) &gt;= "A", MID('Upload Data'!$A410, 5, 1) &lt;= "Z", V423 &gt; 0, INT(V423) = V423), FALSE)), FALSE)</f>
        <v>1</v>
      </c>
      <c r="V423" s="30">
        <f>IFERROR(VALUE(RIGHT('Upload Data'!$A410, 6)), -1)</f>
        <v>-1</v>
      </c>
      <c r="W423" s="30"/>
      <c r="X423" s="30" t="b">
        <f>IFERROR(OR('Upload Data'!$B410 = "", IFERROR(AND(LEN(AA423) &gt;= 2, MATCH(AB423, listCertificateTypes, 0), AC423 &gt; -1, INT(AC423) = AC423), FALSE)), FALSE)</f>
        <v>1</v>
      </c>
      <c r="Y423" s="30">
        <f>IFERROR(FIND("-", 'Upload Data'!$B410, 1), 1000)</f>
        <v>1000</v>
      </c>
      <c r="Z423" s="30">
        <f>IFERROR(FIND("-", 'Upload Data'!$B410, Y423 + 1), 1000)</f>
        <v>1000</v>
      </c>
      <c r="AA423" s="30" t="str">
        <f>IFERROR(LEFT('Upload Data'!$B410, Y423 - 1), "")</f>
        <v/>
      </c>
      <c r="AB423" s="30" t="str">
        <f>IFERROR(MID('Upload Data'!$B410, Y423 + 1, Z423 - Y423 - 1), "")</f>
        <v/>
      </c>
      <c r="AC423" s="30">
        <f>IFERROR(VALUE(RIGHT('Upload Data'!$B410, 6)), -1)</f>
        <v>-1</v>
      </c>
    </row>
    <row r="424" spans="1:29">
      <c r="A424" s="29">
        <f t="shared" si="52"/>
        <v>411</v>
      </c>
      <c r="B424" s="28" t="b">
        <f>NOT(IFERROR('Upload Data'!A411 = "ERROR", TRUE))</f>
        <v>1</v>
      </c>
      <c r="C424" s="28">
        <f t="shared" si="53"/>
        <v>411</v>
      </c>
      <c r="D424" s="30" t="b">
        <f>IF(B424, ('Upload Data'!A411 &amp; 'Upload Data'!B411 &amp; 'Upload Data'!D411 &amp; 'Upload Data'!E411 &amp; 'Upload Data'!F411) &lt;&gt; "", FALSE)</f>
        <v>0</v>
      </c>
      <c r="E424" s="28" t="str">
        <f t="shared" si="57"/>
        <v/>
      </c>
      <c r="F424" s="28" t="str">
        <f t="shared" si="58"/>
        <v/>
      </c>
      <c r="G424" s="30" t="b">
        <f t="shared" si="51"/>
        <v>1</v>
      </c>
      <c r="H424" s="30" t="b">
        <f>IFERROR(AND(OR(NOT(D424), 'Upload Data'!$A411 &lt;&gt; "", 'Upload Data'!$B411 &lt;&gt; ""), I424, J424, S424 &lt;= 1), FALSE)</f>
        <v>1</v>
      </c>
      <c r="I424" s="30" t="b">
        <f t="shared" si="54"/>
        <v>1</v>
      </c>
      <c r="J424" s="30" t="b">
        <f t="shared" si="55"/>
        <v>1</v>
      </c>
      <c r="K424" s="31" t="s">
        <v>81</v>
      </c>
      <c r="L424" s="31" t="s">
        <v>81</v>
      </c>
      <c r="M424" s="30" t="b">
        <f>IFERROR(OR(NOT(D424), 'Upload Data'!E411 &lt;&gt; ""), FALSE)</f>
        <v>1</v>
      </c>
      <c r="N424" s="30" t="b">
        <f>IFERROR(OR(AND(NOT(D424), 'Upload Data'!F411 = ""), IFERROR(MATCH('Upload Data'!F411, listTradingRelationship, 0), FALSE)), FALSE)</f>
        <v>1</v>
      </c>
      <c r="O424" s="30"/>
      <c r="P424" s="30"/>
      <c r="Q424" s="30"/>
      <c r="R424" s="30" t="str">
        <f>IFERROR(IF('Upload Data'!$A411 &lt;&gt; "", 'Upload Data'!$A411, 'Upload Data'!$B411) &amp; "-" &amp; 'Upload Data'!$C411, "-")</f>
        <v>-</v>
      </c>
      <c r="S424" s="30">
        <f t="shared" si="56"/>
        <v>0</v>
      </c>
      <c r="T424" s="30"/>
      <c r="U424" s="30" t="b">
        <f>IFERROR(OR('Upload Data'!$A411 = "", IFERROR(AND(LEN('Upload Data'!$A411 ) = 11, LEFT('Upload Data'!$A411, 4) = "FSC-", MID('Upload Data'!$A411, 5, 1) &gt;= "A", MID('Upload Data'!$A411, 5, 1) &lt;= "Z", V424 &gt; 0, INT(V424) = V424), FALSE)), FALSE)</f>
        <v>1</v>
      </c>
      <c r="V424" s="30">
        <f>IFERROR(VALUE(RIGHT('Upload Data'!$A411, 6)), -1)</f>
        <v>-1</v>
      </c>
      <c r="W424" s="30"/>
      <c r="X424" s="30" t="b">
        <f>IFERROR(OR('Upload Data'!$B411 = "", IFERROR(AND(LEN(AA424) &gt;= 2, MATCH(AB424, listCertificateTypes, 0), AC424 &gt; -1, INT(AC424) = AC424), FALSE)), FALSE)</f>
        <v>1</v>
      </c>
      <c r="Y424" s="30">
        <f>IFERROR(FIND("-", 'Upload Data'!$B411, 1), 1000)</f>
        <v>1000</v>
      </c>
      <c r="Z424" s="30">
        <f>IFERROR(FIND("-", 'Upload Data'!$B411, Y424 + 1), 1000)</f>
        <v>1000</v>
      </c>
      <c r="AA424" s="30" t="str">
        <f>IFERROR(LEFT('Upload Data'!$B411, Y424 - 1), "")</f>
        <v/>
      </c>
      <c r="AB424" s="30" t="str">
        <f>IFERROR(MID('Upload Data'!$B411, Y424 + 1, Z424 - Y424 - 1), "")</f>
        <v/>
      </c>
      <c r="AC424" s="30">
        <f>IFERROR(VALUE(RIGHT('Upload Data'!$B411, 6)), -1)</f>
        <v>-1</v>
      </c>
    </row>
    <row r="425" spans="1:29">
      <c r="A425" s="29">
        <f t="shared" si="52"/>
        <v>412</v>
      </c>
      <c r="B425" s="28" t="b">
        <f>NOT(IFERROR('Upload Data'!A412 = "ERROR", TRUE))</f>
        <v>1</v>
      </c>
      <c r="C425" s="28">
        <f t="shared" si="53"/>
        <v>412</v>
      </c>
      <c r="D425" s="30" t="b">
        <f>IF(B425, ('Upload Data'!A412 &amp; 'Upload Data'!B412 &amp; 'Upload Data'!D412 &amp; 'Upload Data'!E412 &amp; 'Upload Data'!F412) &lt;&gt; "", FALSE)</f>
        <v>0</v>
      </c>
      <c r="E425" s="28" t="str">
        <f t="shared" si="57"/>
        <v/>
      </c>
      <c r="F425" s="28" t="str">
        <f t="shared" si="58"/>
        <v/>
      </c>
      <c r="G425" s="30" t="b">
        <f t="shared" si="51"/>
        <v>1</v>
      </c>
      <c r="H425" s="30" t="b">
        <f>IFERROR(AND(OR(NOT(D425), 'Upload Data'!$A412 &lt;&gt; "", 'Upload Data'!$B412 &lt;&gt; ""), I425, J425, S425 &lt;= 1), FALSE)</f>
        <v>1</v>
      </c>
      <c r="I425" s="30" t="b">
        <f t="shared" si="54"/>
        <v>1</v>
      </c>
      <c r="J425" s="30" t="b">
        <f t="shared" si="55"/>
        <v>1</v>
      </c>
      <c r="K425" s="31" t="s">
        <v>81</v>
      </c>
      <c r="L425" s="31" t="s">
        <v>81</v>
      </c>
      <c r="M425" s="30" t="b">
        <f>IFERROR(OR(NOT(D425), 'Upload Data'!E412 &lt;&gt; ""), FALSE)</f>
        <v>1</v>
      </c>
      <c r="N425" s="30" t="b">
        <f>IFERROR(OR(AND(NOT(D425), 'Upload Data'!F412 = ""), IFERROR(MATCH('Upload Data'!F412, listTradingRelationship, 0), FALSE)), FALSE)</f>
        <v>1</v>
      </c>
      <c r="O425" s="30"/>
      <c r="P425" s="30"/>
      <c r="Q425" s="30"/>
      <c r="R425" s="30" t="str">
        <f>IFERROR(IF('Upload Data'!$A412 &lt;&gt; "", 'Upload Data'!$A412, 'Upload Data'!$B412) &amp; "-" &amp; 'Upload Data'!$C412, "-")</f>
        <v>-</v>
      </c>
      <c r="S425" s="30">
        <f t="shared" si="56"/>
        <v>0</v>
      </c>
      <c r="T425" s="30"/>
      <c r="U425" s="30" t="b">
        <f>IFERROR(OR('Upload Data'!$A412 = "", IFERROR(AND(LEN('Upload Data'!$A412 ) = 11, LEFT('Upload Data'!$A412, 4) = "FSC-", MID('Upload Data'!$A412, 5, 1) &gt;= "A", MID('Upload Data'!$A412, 5, 1) &lt;= "Z", V425 &gt; 0, INT(V425) = V425), FALSE)), FALSE)</f>
        <v>1</v>
      </c>
      <c r="V425" s="30">
        <f>IFERROR(VALUE(RIGHT('Upload Data'!$A412, 6)), -1)</f>
        <v>-1</v>
      </c>
      <c r="W425" s="30"/>
      <c r="X425" s="30" t="b">
        <f>IFERROR(OR('Upload Data'!$B412 = "", IFERROR(AND(LEN(AA425) &gt;= 2, MATCH(AB425, listCertificateTypes, 0), AC425 &gt; -1, INT(AC425) = AC425), FALSE)), FALSE)</f>
        <v>1</v>
      </c>
      <c r="Y425" s="30">
        <f>IFERROR(FIND("-", 'Upload Data'!$B412, 1), 1000)</f>
        <v>1000</v>
      </c>
      <c r="Z425" s="30">
        <f>IFERROR(FIND("-", 'Upload Data'!$B412, Y425 + 1), 1000)</f>
        <v>1000</v>
      </c>
      <c r="AA425" s="30" t="str">
        <f>IFERROR(LEFT('Upload Data'!$B412, Y425 - 1), "")</f>
        <v/>
      </c>
      <c r="AB425" s="30" t="str">
        <f>IFERROR(MID('Upload Data'!$B412, Y425 + 1, Z425 - Y425 - 1), "")</f>
        <v/>
      </c>
      <c r="AC425" s="30">
        <f>IFERROR(VALUE(RIGHT('Upload Data'!$B412, 6)), -1)</f>
        <v>-1</v>
      </c>
    </row>
    <row r="426" spans="1:29">
      <c r="A426" s="29">
        <f t="shared" si="52"/>
        <v>413</v>
      </c>
      <c r="B426" s="28" t="b">
        <f>NOT(IFERROR('Upload Data'!A413 = "ERROR", TRUE))</f>
        <v>1</v>
      </c>
      <c r="C426" s="28">
        <f t="shared" si="53"/>
        <v>413</v>
      </c>
      <c r="D426" s="30" t="b">
        <f>IF(B426, ('Upload Data'!A413 &amp; 'Upload Data'!B413 &amp; 'Upload Data'!D413 &amp; 'Upload Data'!E413 &amp; 'Upload Data'!F413) &lt;&gt; "", FALSE)</f>
        <v>0</v>
      </c>
      <c r="E426" s="28" t="str">
        <f t="shared" si="57"/>
        <v/>
      </c>
      <c r="F426" s="28" t="str">
        <f t="shared" si="58"/>
        <v/>
      </c>
      <c r="G426" s="30" t="b">
        <f t="shared" si="51"/>
        <v>1</v>
      </c>
      <c r="H426" s="30" t="b">
        <f>IFERROR(AND(OR(NOT(D426), 'Upload Data'!$A413 &lt;&gt; "", 'Upload Data'!$B413 &lt;&gt; ""), I426, J426, S426 &lt;= 1), FALSE)</f>
        <v>1</v>
      </c>
      <c r="I426" s="30" t="b">
        <f t="shared" si="54"/>
        <v>1</v>
      </c>
      <c r="J426" s="30" t="b">
        <f t="shared" si="55"/>
        <v>1</v>
      </c>
      <c r="K426" s="31" t="s">
        <v>81</v>
      </c>
      <c r="L426" s="31" t="s">
        <v>81</v>
      </c>
      <c r="M426" s="30" t="b">
        <f>IFERROR(OR(NOT(D426), 'Upload Data'!E413 &lt;&gt; ""), FALSE)</f>
        <v>1</v>
      </c>
      <c r="N426" s="30" t="b">
        <f>IFERROR(OR(AND(NOT(D426), 'Upload Data'!F413 = ""), IFERROR(MATCH('Upload Data'!F413, listTradingRelationship, 0), FALSE)), FALSE)</f>
        <v>1</v>
      </c>
      <c r="O426" s="30"/>
      <c r="P426" s="30"/>
      <c r="Q426" s="30"/>
      <c r="R426" s="30" t="str">
        <f>IFERROR(IF('Upload Data'!$A413 &lt;&gt; "", 'Upload Data'!$A413, 'Upload Data'!$B413) &amp; "-" &amp; 'Upload Data'!$C413, "-")</f>
        <v>-</v>
      </c>
      <c r="S426" s="30">
        <f t="shared" si="56"/>
        <v>0</v>
      </c>
      <c r="T426" s="30"/>
      <c r="U426" s="30" t="b">
        <f>IFERROR(OR('Upload Data'!$A413 = "", IFERROR(AND(LEN('Upload Data'!$A413 ) = 11, LEFT('Upload Data'!$A413, 4) = "FSC-", MID('Upload Data'!$A413, 5, 1) &gt;= "A", MID('Upload Data'!$A413, 5, 1) &lt;= "Z", V426 &gt; 0, INT(V426) = V426), FALSE)), FALSE)</f>
        <v>1</v>
      </c>
      <c r="V426" s="30">
        <f>IFERROR(VALUE(RIGHT('Upload Data'!$A413, 6)), -1)</f>
        <v>-1</v>
      </c>
      <c r="W426" s="30"/>
      <c r="X426" s="30" t="b">
        <f>IFERROR(OR('Upload Data'!$B413 = "", IFERROR(AND(LEN(AA426) &gt;= 2, MATCH(AB426, listCertificateTypes, 0), AC426 &gt; -1, INT(AC426) = AC426), FALSE)), FALSE)</f>
        <v>1</v>
      </c>
      <c r="Y426" s="30">
        <f>IFERROR(FIND("-", 'Upload Data'!$B413, 1), 1000)</f>
        <v>1000</v>
      </c>
      <c r="Z426" s="30">
        <f>IFERROR(FIND("-", 'Upload Data'!$B413, Y426 + 1), 1000)</f>
        <v>1000</v>
      </c>
      <c r="AA426" s="30" t="str">
        <f>IFERROR(LEFT('Upload Data'!$B413, Y426 - 1), "")</f>
        <v/>
      </c>
      <c r="AB426" s="30" t="str">
        <f>IFERROR(MID('Upload Data'!$B413, Y426 + 1, Z426 - Y426 - 1), "")</f>
        <v/>
      </c>
      <c r="AC426" s="30">
        <f>IFERROR(VALUE(RIGHT('Upload Data'!$B413, 6)), -1)</f>
        <v>-1</v>
      </c>
    </row>
    <row r="427" spans="1:29">
      <c r="A427" s="29">
        <f t="shared" si="52"/>
        <v>414</v>
      </c>
      <c r="B427" s="28" t="b">
        <f>NOT(IFERROR('Upload Data'!A414 = "ERROR", TRUE))</f>
        <v>1</v>
      </c>
      <c r="C427" s="28">
        <f t="shared" si="53"/>
        <v>414</v>
      </c>
      <c r="D427" s="30" t="b">
        <f>IF(B427, ('Upload Data'!A414 &amp; 'Upload Data'!B414 &amp; 'Upload Data'!D414 &amp; 'Upload Data'!E414 &amp; 'Upload Data'!F414) &lt;&gt; "", FALSE)</f>
        <v>0</v>
      </c>
      <c r="E427" s="28" t="str">
        <f t="shared" si="57"/>
        <v/>
      </c>
      <c r="F427" s="28" t="str">
        <f t="shared" si="58"/>
        <v/>
      </c>
      <c r="G427" s="30" t="b">
        <f t="shared" si="51"/>
        <v>1</v>
      </c>
      <c r="H427" s="30" t="b">
        <f>IFERROR(AND(OR(NOT(D427), 'Upload Data'!$A414 &lt;&gt; "", 'Upload Data'!$B414 &lt;&gt; ""), I427, J427, S427 &lt;= 1), FALSE)</f>
        <v>1</v>
      </c>
      <c r="I427" s="30" t="b">
        <f t="shared" si="54"/>
        <v>1</v>
      </c>
      <c r="J427" s="30" t="b">
        <f t="shared" si="55"/>
        <v>1</v>
      </c>
      <c r="K427" s="31" t="s">
        <v>81</v>
      </c>
      <c r="L427" s="31" t="s">
        <v>81</v>
      </c>
      <c r="M427" s="30" t="b">
        <f>IFERROR(OR(NOT(D427), 'Upload Data'!E414 &lt;&gt; ""), FALSE)</f>
        <v>1</v>
      </c>
      <c r="N427" s="30" t="b">
        <f>IFERROR(OR(AND(NOT(D427), 'Upload Data'!F414 = ""), IFERROR(MATCH('Upload Data'!F414, listTradingRelationship, 0), FALSE)), FALSE)</f>
        <v>1</v>
      </c>
      <c r="O427" s="30"/>
      <c r="P427" s="30"/>
      <c r="Q427" s="30"/>
      <c r="R427" s="30" t="str">
        <f>IFERROR(IF('Upload Data'!$A414 &lt;&gt; "", 'Upload Data'!$A414, 'Upload Data'!$B414) &amp; "-" &amp; 'Upload Data'!$C414, "-")</f>
        <v>-</v>
      </c>
      <c r="S427" s="30">
        <f t="shared" si="56"/>
        <v>0</v>
      </c>
      <c r="T427" s="30"/>
      <c r="U427" s="30" t="b">
        <f>IFERROR(OR('Upload Data'!$A414 = "", IFERROR(AND(LEN('Upload Data'!$A414 ) = 11, LEFT('Upload Data'!$A414, 4) = "FSC-", MID('Upload Data'!$A414, 5, 1) &gt;= "A", MID('Upload Data'!$A414, 5, 1) &lt;= "Z", V427 &gt; 0, INT(V427) = V427), FALSE)), FALSE)</f>
        <v>1</v>
      </c>
      <c r="V427" s="30">
        <f>IFERROR(VALUE(RIGHT('Upload Data'!$A414, 6)), -1)</f>
        <v>-1</v>
      </c>
      <c r="W427" s="30"/>
      <c r="X427" s="30" t="b">
        <f>IFERROR(OR('Upload Data'!$B414 = "", IFERROR(AND(LEN(AA427) &gt;= 2, MATCH(AB427, listCertificateTypes, 0), AC427 &gt; -1, INT(AC427) = AC427), FALSE)), FALSE)</f>
        <v>1</v>
      </c>
      <c r="Y427" s="30">
        <f>IFERROR(FIND("-", 'Upload Data'!$B414, 1), 1000)</f>
        <v>1000</v>
      </c>
      <c r="Z427" s="30">
        <f>IFERROR(FIND("-", 'Upload Data'!$B414, Y427 + 1), 1000)</f>
        <v>1000</v>
      </c>
      <c r="AA427" s="30" t="str">
        <f>IFERROR(LEFT('Upload Data'!$B414, Y427 - 1), "")</f>
        <v/>
      </c>
      <c r="AB427" s="30" t="str">
        <f>IFERROR(MID('Upload Data'!$B414, Y427 + 1, Z427 - Y427 - 1), "")</f>
        <v/>
      </c>
      <c r="AC427" s="30">
        <f>IFERROR(VALUE(RIGHT('Upload Data'!$B414, 6)), -1)</f>
        <v>-1</v>
      </c>
    </row>
    <row r="428" spans="1:29">
      <c r="A428" s="29">
        <f t="shared" si="52"/>
        <v>415</v>
      </c>
      <c r="B428" s="28" t="b">
        <f>NOT(IFERROR('Upload Data'!A415 = "ERROR", TRUE))</f>
        <v>1</v>
      </c>
      <c r="C428" s="28">
        <f t="shared" si="53"/>
        <v>415</v>
      </c>
      <c r="D428" s="30" t="b">
        <f>IF(B428, ('Upload Data'!A415 &amp; 'Upload Data'!B415 &amp; 'Upload Data'!D415 &amp; 'Upload Data'!E415 &amp; 'Upload Data'!F415) &lt;&gt; "", FALSE)</f>
        <v>0</v>
      </c>
      <c r="E428" s="28" t="str">
        <f t="shared" si="57"/>
        <v/>
      </c>
      <c r="F428" s="28" t="str">
        <f t="shared" si="58"/>
        <v/>
      </c>
      <c r="G428" s="30" t="b">
        <f t="shared" si="51"/>
        <v>1</v>
      </c>
      <c r="H428" s="30" t="b">
        <f>IFERROR(AND(OR(NOT(D428), 'Upload Data'!$A415 &lt;&gt; "", 'Upload Data'!$B415 &lt;&gt; ""), I428, J428, S428 &lt;= 1), FALSE)</f>
        <v>1</v>
      </c>
      <c r="I428" s="30" t="b">
        <f t="shared" si="54"/>
        <v>1</v>
      </c>
      <c r="J428" s="30" t="b">
        <f t="shared" si="55"/>
        <v>1</v>
      </c>
      <c r="K428" s="31" t="s">
        <v>81</v>
      </c>
      <c r="L428" s="31" t="s">
        <v>81</v>
      </c>
      <c r="M428" s="30" t="b">
        <f>IFERROR(OR(NOT(D428), 'Upload Data'!E415 &lt;&gt; ""), FALSE)</f>
        <v>1</v>
      </c>
      <c r="N428" s="30" t="b">
        <f>IFERROR(OR(AND(NOT(D428), 'Upload Data'!F415 = ""), IFERROR(MATCH('Upload Data'!F415, listTradingRelationship, 0), FALSE)), FALSE)</f>
        <v>1</v>
      </c>
      <c r="O428" s="30"/>
      <c r="P428" s="30"/>
      <c r="Q428" s="30"/>
      <c r="R428" s="30" t="str">
        <f>IFERROR(IF('Upload Data'!$A415 &lt;&gt; "", 'Upload Data'!$A415, 'Upload Data'!$B415) &amp; "-" &amp; 'Upload Data'!$C415, "-")</f>
        <v>-</v>
      </c>
      <c r="S428" s="30">
        <f t="shared" si="56"/>
        <v>0</v>
      </c>
      <c r="T428" s="30"/>
      <c r="U428" s="30" t="b">
        <f>IFERROR(OR('Upload Data'!$A415 = "", IFERROR(AND(LEN('Upload Data'!$A415 ) = 11, LEFT('Upload Data'!$A415, 4) = "FSC-", MID('Upload Data'!$A415, 5, 1) &gt;= "A", MID('Upload Data'!$A415, 5, 1) &lt;= "Z", V428 &gt; 0, INT(V428) = V428), FALSE)), FALSE)</f>
        <v>1</v>
      </c>
      <c r="V428" s="30">
        <f>IFERROR(VALUE(RIGHT('Upload Data'!$A415, 6)), -1)</f>
        <v>-1</v>
      </c>
      <c r="W428" s="30"/>
      <c r="X428" s="30" t="b">
        <f>IFERROR(OR('Upload Data'!$B415 = "", IFERROR(AND(LEN(AA428) &gt;= 2, MATCH(AB428, listCertificateTypes, 0), AC428 &gt; -1, INT(AC428) = AC428), FALSE)), FALSE)</f>
        <v>1</v>
      </c>
      <c r="Y428" s="30">
        <f>IFERROR(FIND("-", 'Upload Data'!$B415, 1), 1000)</f>
        <v>1000</v>
      </c>
      <c r="Z428" s="30">
        <f>IFERROR(FIND("-", 'Upload Data'!$B415, Y428 + 1), 1000)</f>
        <v>1000</v>
      </c>
      <c r="AA428" s="30" t="str">
        <f>IFERROR(LEFT('Upload Data'!$B415, Y428 - 1), "")</f>
        <v/>
      </c>
      <c r="AB428" s="30" t="str">
        <f>IFERROR(MID('Upload Data'!$B415, Y428 + 1, Z428 - Y428 - 1), "")</f>
        <v/>
      </c>
      <c r="AC428" s="30">
        <f>IFERROR(VALUE(RIGHT('Upload Data'!$B415, 6)), -1)</f>
        <v>-1</v>
      </c>
    </row>
    <row r="429" spans="1:29">
      <c r="A429" s="29">
        <f t="shared" si="52"/>
        <v>416</v>
      </c>
      <c r="B429" s="28" t="b">
        <f>NOT(IFERROR('Upload Data'!A416 = "ERROR", TRUE))</f>
        <v>1</v>
      </c>
      <c r="C429" s="28">
        <f t="shared" si="53"/>
        <v>416</v>
      </c>
      <c r="D429" s="30" t="b">
        <f>IF(B429, ('Upload Data'!A416 &amp; 'Upload Data'!B416 &amp; 'Upload Data'!D416 &amp; 'Upload Data'!E416 &amp; 'Upload Data'!F416) &lt;&gt; "", FALSE)</f>
        <v>0</v>
      </c>
      <c r="E429" s="28" t="str">
        <f t="shared" si="57"/>
        <v/>
      </c>
      <c r="F429" s="28" t="str">
        <f t="shared" si="58"/>
        <v/>
      </c>
      <c r="G429" s="30" t="b">
        <f t="shared" si="51"/>
        <v>1</v>
      </c>
      <c r="H429" s="30" t="b">
        <f>IFERROR(AND(OR(NOT(D429), 'Upload Data'!$A416 &lt;&gt; "", 'Upload Data'!$B416 &lt;&gt; ""), I429, J429, S429 &lt;= 1), FALSE)</f>
        <v>1</v>
      </c>
      <c r="I429" s="30" t="b">
        <f t="shared" si="54"/>
        <v>1</v>
      </c>
      <c r="J429" s="30" t="b">
        <f t="shared" si="55"/>
        <v>1</v>
      </c>
      <c r="K429" s="31" t="s">
        <v>81</v>
      </c>
      <c r="L429" s="31" t="s">
        <v>81</v>
      </c>
      <c r="M429" s="30" t="b">
        <f>IFERROR(OR(NOT(D429), 'Upload Data'!E416 &lt;&gt; ""), FALSE)</f>
        <v>1</v>
      </c>
      <c r="N429" s="30" t="b">
        <f>IFERROR(OR(AND(NOT(D429), 'Upload Data'!F416 = ""), IFERROR(MATCH('Upload Data'!F416, listTradingRelationship, 0), FALSE)), FALSE)</f>
        <v>1</v>
      </c>
      <c r="O429" s="30"/>
      <c r="P429" s="30"/>
      <c r="Q429" s="30"/>
      <c r="R429" s="30" t="str">
        <f>IFERROR(IF('Upload Data'!$A416 &lt;&gt; "", 'Upload Data'!$A416, 'Upload Data'!$B416) &amp; "-" &amp; 'Upload Data'!$C416, "-")</f>
        <v>-</v>
      </c>
      <c r="S429" s="30">
        <f t="shared" si="56"/>
        <v>0</v>
      </c>
      <c r="T429" s="30"/>
      <c r="U429" s="30" t="b">
        <f>IFERROR(OR('Upload Data'!$A416 = "", IFERROR(AND(LEN('Upload Data'!$A416 ) = 11, LEFT('Upload Data'!$A416, 4) = "FSC-", MID('Upload Data'!$A416, 5, 1) &gt;= "A", MID('Upload Data'!$A416, 5, 1) &lt;= "Z", V429 &gt; 0, INT(V429) = V429), FALSE)), FALSE)</f>
        <v>1</v>
      </c>
      <c r="V429" s="30">
        <f>IFERROR(VALUE(RIGHT('Upload Data'!$A416, 6)), -1)</f>
        <v>-1</v>
      </c>
      <c r="W429" s="30"/>
      <c r="X429" s="30" t="b">
        <f>IFERROR(OR('Upload Data'!$B416 = "", IFERROR(AND(LEN(AA429) &gt;= 2, MATCH(AB429, listCertificateTypes, 0), AC429 &gt; -1, INT(AC429) = AC429), FALSE)), FALSE)</f>
        <v>1</v>
      </c>
      <c r="Y429" s="30">
        <f>IFERROR(FIND("-", 'Upload Data'!$B416, 1), 1000)</f>
        <v>1000</v>
      </c>
      <c r="Z429" s="30">
        <f>IFERROR(FIND("-", 'Upload Data'!$B416, Y429 + 1), 1000)</f>
        <v>1000</v>
      </c>
      <c r="AA429" s="30" t="str">
        <f>IFERROR(LEFT('Upload Data'!$B416, Y429 - 1), "")</f>
        <v/>
      </c>
      <c r="AB429" s="30" t="str">
        <f>IFERROR(MID('Upload Data'!$B416, Y429 + 1, Z429 - Y429 - 1), "")</f>
        <v/>
      </c>
      <c r="AC429" s="30">
        <f>IFERROR(VALUE(RIGHT('Upload Data'!$B416, 6)), -1)</f>
        <v>-1</v>
      </c>
    </row>
    <row r="430" spans="1:29">
      <c r="A430" s="29">
        <f t="shared" si="52"/>
        <v>417</v>
      </c>
      <c r="B430" s="28" t="b">
        <f>NOT(IFERROR('Upload Data'!A417 = "ERROR", TRUE))</f>
        <v>1</v>
      </c>
      <c r="C430" s="28">
        <f t="shared" si="53"/>
        <v>417</v>
      </c>
      <c r="D430" s="30" t="b">
        <f>IF(B430, ('Upload Data'!A417 &amp; 'Upload Data'!B417 &amp; 'Upload Data'!D417 &amp; 'Upload Data'!E417 &amp; 'Upload Data'!F417) &lt;&gt; "", FALSE)</f>
        <v>0</v>
      </c>
      <c r="E430" s="28" t="str">
        <f t="shared" si="57"/>
        <v/>
      </c>
      <c r="F430" s="28" t="str">
        <f t="shared" si="58"/>
        <v/>
      </c>
      <c r="G430" s="30" t="b">
        <f t="shared" si="51"/>
        <v>1</v>
      </c>
      <c r="H430" s="30" t="b">
        <f>IFERROR(AND(OR(NOT(D430), 'Upload Data'!$A417 &lt;&gt; "", 'Upload Data'!$B417 &lt;&gt; ""), I430, J430, S430 &lt;= 1), FALSE)</f>
        <v>1</v>
      </c>
      <c r="I430" s="30" t="b">
        <f t="shared" si="54"/>
        <v>1</v>
      </c>
      <c r="J430" s="30" t="b">
        <f t="shared" si="55"/>
        <v>1</v>
      </c>
      <c r="K430" s="31" t="s">
        <v>81</v>
      </c>
      <c r="L430" s="31" t="s">
        <v>81</v>
      </c>
      <c r="M430" s="30" t="b">
        <f>IFERROR(OR(NOT(D430), 'Upload Data'!E417 &lt;&gt; ""), FALSE)</f>
        <v>1</v>
      </c>
      <c r="N430" s="30" t="b">
        <f>IFERROR(OR(AND(NOT(D430), 'Upload Data'!F417 = ""), IFERROR(MATCH('Upload Data'!F417, listTradingRelationship, 0), FALSE)), FALSE)</f>
        <v>1</v>
      </c>
      <c r="O430" s="30"/>
      <c r="P430" s="30"/>
      <c r="Q430" s="30"/>
      <c r="R430" s="30" t="str">
        <f>IFERROR(IF('Upload Data'!$A417 &lt;&gt; "", 'Upload Data'!$A417, 'Upload Data'!$B417) &amp; "-" &amp; 'Upload Data'!$C417, "-")</f>
        <v>-</v>
      </c>
      <c r="S430" s="30">
        <f t="shared" si="56"/>
        <v>0</v>
      </c>
      <c r="T430" s="30"/>
      <c r="U430" s="30" t="b">
        <f>IFERROR(OR('Upload Data'!$A417 = "", IFERROR(AND(LEN('Upload Data'!$A417 ) = 11, LEFT('Upload Data'!$A417, 4) = "FSC-", MID('Upload Data'!$A417, 5, 1) &gt;= "A", MID('Upload Data'!$A417, 5, 1) &lt;= "Z", V430 &gt; 0, INT(V430) = V430), FALSE)), FALSE)</f>
        <v>1</v>
      </c>
      <c r="V430" s="30">
        <f>IFERROR(VALUE(RIGHT('Upload Data'!$A417, 6)), -1)</f>
        <v>-1</v>
      </c>
      <c r="W430" s="30"/>
      <c r="X430" s="30" t="b">
        <f>IFERROR(OR('Upload Data'!$B417 = "", IFERROR(AND(LEN(AA430) &gt;= 2, MATCH(AB430, listCertificateTypes, 0), AC430 &gt; -1, INT(AC430) = AC430), FALSE)), FALSE)</f>
        <v>1</v>
      </c>
      <c r="Y430" s="30">
        <f>IFERROR(FIND("-", 'Upload Data'!$B417, 1), 1000)</f>
        <v>1000</v>
      </c>
      <c r="Z430" s="30">
        <f>IFERROR(FIND("-", 'Upload Data'!$B417, Y430 + 1), 1000)</f>
        <v>1000</v>
      </c>
      <c r="AA430" s="30" t="str">
        <f>IFERROR(LEFT('Upload Data'!$B417, Y430 - 1), "")</f>
        <v/>
      </c>
      <c r="AB430" s="30" t="str">
        <f>IFERROR(MID('Upload Data'!$B417, Y430 + 1, Z430 - Y430 - 1), "")</f>
        <v/>
      </c>
      <c r="AC430" s="30">
        <f>IFERROR(VALUE(RIGHT('Upload Data'!$B417, 6)), -1)</f>
        <v>-1</v>
      </c>
    </row>
    <row r="431" spans="1:29">
      <c r="A431" s="29">
        <f t="shared" si="52"/>
        <v>418</v>
      </c>
      <c r="B431" s="28" t="b">
        <f>NOT(IFERROR('Upload Data'!A418 = "ERROR", TRUE))</f>
        <v>1</v>
      </c>
      <c r="C431" s="28">
        <f t="shared" si="53"/>
        <v>418</v>
      </c>
      <c r="D431" s="30" t="b">
        <f>IF(B431, ('Upload Data'!A418 &amp; 'Upload Data'!B418 &amp; 'Upload Data'!D418 &amp; 'Upload Data'!E418 &amp; 'Upload Data'!F418) &lt;&gt; "", FALSE)</f>
        <v>0</v>
      </c>
      <c r="E431" s="28" t="str">
        <f t="shared" si="57"/>
        <v/>
      </c>
      <c r="F431" s="28" t="str">
        <f t="shared" si="58"/>
        <v/>
      </c>
      <c r="G431" s="30" t="b">
        <f t="shared" si="51"/>
        <v>1</v>
      </c>
      <c r="H431" s="30" t="b">
        <f>IFERROR(AND(OR(NOT(D431), 'Upload Data'!$A418 &lt;&gt; "", 'Upload Data'!$B418 &lt;&gt; ""), I431, J431, S431 &lt;= 1), FALSE)</f>
        <v>1</v>
      </c>
      <c r="I431" s="30" t="b">
        <f t="shared" si="54"/>
        <v>1</v>
      </c>
      <c r="J431" s="30" t="b">
        <f t="shared" si="55"/>
        <v>1</v>
      </c>
      <c r="K431" s="31" t="s">
        <v>81</v>
      </c>
      <c r="L431" s="31" t="s">
        <v>81</v>
      </c>
      <c r="M431" s="30" t="b">
        <f>IFERROR(OR(NOT(D431), 'Upload Data'!E418 &lt;&gt; ""), FALSE)</f>
        <v>1</v>
      </c>
      <c r="N431" s="30" t="b">
        <f>IFERROR(OR(AND(NOT(D431), 'Upload Data'!F418 = ""), IFERROR(MATCH('Upload Data'!F418, listTradingRelationship, 0), FALSE)), FALSE)</f>
        <v>1</v>
      </c>
      <c r="O431" s="30"/>
      <c r="P431" s="30"/>
      <c r="Q431" s="30"/>
      <c r="R431" s="30" t="str">
        <f>IFERROR(IF('Upload Data'!$A418 &lt;&gt; "", 'Upload Data'!$A418, 'Upload Data'!$B418) &amp; "-" &amp; 'Upload Data'!$C418, "-")</f>
        <v>-</v>
      </c>
      <c r="S431" s="30">
        <f t="shared" si="56"/>
        <v>0</v>
      </c>
      <c r="T431" s="30"/>
      <c r="U431" s="30" t="b">
        <f>IFERROR(OR('Upload Data'!$A418 = "", IFERROR(AND(LEN('Upload Data'!$A418 ) = 11, LEFT('Upload Data'!$A418, 4) = "FSC-", MID('Upload Data'!$A418, 5, 1) &gt;= "A", MID('Upload Data'!$A418, 5, 1) &lt;= "Z", V431 &gt; 0, INT(V431) = V431), FALSE)), FALSE)</f>
        <v>1</v>
      </c>
      <c r="V431" s="30">
        <f>IFERROR(VALUE(RIGHT('Upload Data'!$A418, 6)), -1)</f>
        <v>-1</v>
      </c>
      <c r="W431" s="30"/>
      <c r="X431" s="30" t="b">
        <f>IFERROR(OR('Upload Data'!$B418 = "", IFERROR(AND(LEN(AA431) &gt;= 2, MATCH(AB431, listCertificateTypes, 0), AC431 &gt; -1, INT(AC431) = AC431), FALSE)), FALSE)</f>
        <v>1</v>
      </c>
      <c r="Y431" s="30">
        <f>IFERROR(FIND("-", 'Upload Data'!$B418, 1), 1000)</f>
        <v>1000</v>
      </c>
      <c r="Z431" s="30">
        <f>IFERROR(FIND("-", 'Upload Data'!$B418, Y431 + 1), 1000)</f>
        <v>1000</v>
      </c>
      <c r="AA431" s="30" t="str">
        <f>IFERROR(LEFT('Upload Data'!$B418, Y431 - 1), "")</f>
        <v/>
      </c>
      <c r="AB431" s="30" t="str">
        <f>IFERROR(MID('Upload Data'!$B418, Y431 + 1, Z431 - Y431 - 1), "")</f>
        <v/>
      </c>
      <c r="AC431" s="30">
        <f>IFERROR(VALUE(RIGHT('Upload Data'!$B418, 6)), -1)</f>
        <v>-1</v>
      </c>
    </row>
    <row r="432" spans="1:29">
      <c r="A432" s="29">
        <f t="shared" si="52"/>
        <v>419</v>
      </c>
      <c r="B432" s="28" t="b">
        <f>NOT(IFERROR('Upload Data'!A419 = "ERROR", TRUE))</f>
        <v>1</v>
      </c>
      <c r="C432" s="28">
        <f t="shared" si="53"/>
        <v>419</v>
      </c>
      <c r="D432" s="30" t="b">
        <f>IF(B432, ('Upload Data'!A419 &amp; 'Upload Data'!B419 &amp; 'Upload Data'!D419 &amp; 'Upload Data'!E419 &amp; 'Upload Data'!F419) &lt;&gt; "", FALSE)</f>
        <v>0</v>
      </c>
      <c r="E432" s="28" t="str">
        <f t="shared" si="57"/>
        <v/>
      </c>
      <c r="F432" s="28" t="str">
        <f t="shared" si="58"/>
        <v/>
      </c>
      <c r="G432" s="30" t="b">
        <f t="shared" si="51"/>
        <v>1</v>
      </c>
      <c r="H432" s="30" t="b">
        <f>IFERROR(AND(OR(NOT(D432), 'Upload Data'!$A419 &lt;&gt; "", 'Upload Data'!$B419 &lt;&gt; ""), I432, J432, S432 &lt;= 1), FALSE)</f>
        <v>1</v>
      </c>
      <c r="I432" s="30" t="b">
        <f t="shared" si="54"/>
        <v>1</v>
      </c>
      <c r="J432" s="30" t="b">
        <f t="shared" si="55"/>
        <v>1</v>
      </c>
      <c r="K432" s="31" t="s">
        <v>81</v>
      </c>
      <c r="L432" s="31" t="s">
        <v>81</v>
      </c>
      <c r="M432" s="30" t="b">
        <f>IFERROR(OR(NOT(D432), 'Upload Data'!E419 &lt;&gt; ""), FALSE)</f>
        <v>1</v>
      </c>
      <c r="N432" s="30" t="b">
        <f>IFERROR(OR(AND(NOT(D432), 'Upload Data'!F419 = ""), IFERROR(MATCH('Upload Data'!F419, listTradingRelationship, 0), FALSE)), FALSE)</f>
        <v>1</v>
      </c>
      <c r="O432" s="30"/>
      <c r="P432" s="30"/>
      <c r="Q432" s="30"/>
      <c r="R432" s="30" t="str">
        <f>IFERROR(IF('Upload Data'!$A419 &lt;&gt; "", 'Upload Data'!$A419, 'Upload Data'!$B419) &amp; "-" &amp; 'Upload Data'!$C419, "-")</f>
        <v>-</v>
      </c>
      <c r="S432" s="30">
        <f t="shared" si="56"/>
        <v>0</v>
      </c>
      <c r="T432" s="30"/>
      <c r="U432" s="30" t="b">
        <f>IFERROR(OR('Upload Data'!$A419 = "", IFERROR(AND(LEN('Upload Data'!$A419 ) = 11, LEFT('Upload Data'!$A419, 4) = "FSC-", MID('Upload Data'!$A419, 5, 1) &gt;= "A", MID('Upload Data'!$A419, 5, 1) &lt;= "Z", V432 &gt; 0, INT(V432) = V432), FALSE)), FALSE)</f>
        <v>1</v>
      </c>
      <c r="V432" s="30">
        <f>IFERROR(VALUE(RIGHT('Upload Data'!$A419, 6)), -1)</f>
        <v>-1</v>
      </c>
      <c r="W432" s="30"/>
      <c r="X432" s="30" t="b">
        <f>IFERROR(OR('Upload Data'!$B419 = "", IFERROR(AND(LEN(AA432) &gt;= 2, MATCH(AB432, listCertificateTypes, 0), AC432 &gt; -1, INT(AC432) = AC432), FALSE)), FALSE)</f>
        <v>1</v>
      </c>
      <c r="Y432" s="30">
        <f>IFERROR(FIND("-", 'Upload Data'!$B419, 1), 1000)</f>
        <v>1000</v>
      </c>
      <c r="Z432" s="30">
        <f>IFERROR(FIND("-", 'Upload Data'!$B419, Y432 + 1), 1000)</f>
        <v>1000</v>
      </c>
      <c r="AA432" s="30" t="str">
        <f>IFERROR(LEFT('Upload Data'!$B419, Y432 - 1), "")</f>
        <v/>
      </c>
      <c r="AB432" s="30" t="str">
        <f>IFERROR(MID('Upload Data'!$B419, Y432 + 1, Z432 - Y432 - 1), "")</f>
        <v/>
      </c>
      <c r="AC432" s="30">
        <f>IFERROR(VALUE(RIGHT('Upload Data'!$B419, 6)), -1)</f>
        <v>-1</v>
      </c>
    </row>
    <row r="433" spans="1:29">
      <c r="A433" s="29">
        <f t="shared" si="52"/>
        <v>420</v>
      </c>
      <c r="B433" s="28" t="b">
        <f>NOT(IFERROR('Upload Data'!A420 = "ERROR", TRUE))</f>
        <v>1</v>
      </c>
      <c r="C433" s="28">
        <f t="shared" si="53"/>
        <v>420</v>
      </c>
      <c r="D433" s="30" t="b">
        <f>IF(B433, ('Upload Data'!A420 &amp; 'Upload Data'!B420 &amp; 'Upload Data'!D420 &amp; 'Upload Data'!E420 &amp; 'Upload Data'!F420) &lt;&gt; "", FALSE)</f>
        <v>0</v>
      </c>
      <c r="E433" s="28" t="str">
        <f t="shared" si="57"/>
        <v/>
      </c>
      <c r="F433" s="28" t="str">
        <f t="shared" si="58"/>
        <v/>
      </c>
      <c r="G433" s="30" t="b">
        <f t="shared" si="51"/>
        <v>1</v>
      </c>
      <c r="H433" s="30" t="b">
        <f>IFERROR(AND(OR(NOT(D433), 'Upload Data'!$A420 &lt;&gt; "", 'Upload Data'!$B420 &lt;&gt; ""), I433, J433, S433 &lt;= 1), FALSE)</f>
        <v>1</v>
      </c>
      <c r="I433" s="30" t="b">
        <f t="shared" si="54"/>
        <v>1</v>
      </c>
      <c r="J433" s="30" t="b">
        <f t="shared" si="55"/>
        <v>1</v>
      </c>
      <c r="K433" s="31" t="s">
        <v>81</v>
      </c>
      <c r="L433" s="31" t="s">
        <v>81</v>
      </c>
      <c r="M433" s="30" t="b">
        <f>IFERROR(OR(NOT(D433), 'Upload Data'!E420 &lt;&gt; ""), FALSE)</f>
        <v>1</v>
      </c>
      <c r="N433" s="30" t="b">
        <f>IFERROR(OR(AND(NOT(D433), 'Upload Data'!F420 = ""), IFERROR(MATCH('Upload Data'!F420, listTradingRelationship, 0), FALSE)), FALSE)</f>
        <v>1</v>
      </c>
      <c r="O433" s="30"/>
      <c r="P433" s="30"/>
      <c r="Q433" s="30"/>
      <c r="R433" s="30" t="str">
        <f>IFERROR(IF('Upload Data'!$A420 &lt;&gt; "", 'Upload Data'!$A420, 'Upload Data'!$B420) &amp; "-" &amp; 'Upload Data'!$C420, "-")</f>
        <v>-</v>
      </c>
      <c r="S433" s="30">
        <f t="shared" si="56"/>
        <v>0</v>
      </c>
      <c r="T433" s="30"/>
      <c r="U433" s="30" t="b">
        <f>IFERROR(OR('Upload Data'!$A420 = "", IFERROR(AND(LEN('Upload Data'!$A420 ) = 11, LEFT('Upload Data'!$A420, 4) = "FSC-", MID('Upload Data'!$A420, 5, 1) &gt;= "A", MID('Upload Data'!$A420, 5, 1) &lt;= "Z", V433 &gt; 0, INT(V433) = V433), FALSE)), FALSE)</f>
        <v>1</v>
      </c>
      <c r="V433" s="30">
        <f>IFERROR(VALUE(RIGHT('Upload Data'!$A420, 6)), -1)</f>
        <v>-1</v>
      </c>
      <c r="W433" s="30"/>
      <c r="X433" s="30" t="b">
        <f>IFERROR(OR('Upload Data'!$B420 = "", IFERROR(AND(LEN(AA433) &gt;= 2, MATCH(AB433, listCertificateTypes, 0), AC433 &gt; -1, INT(AC433) = AC433), FALSE)), FALSE)</f>
        <v>1</v>
      </c>
      <c r="Y433" s="30">
        <f>IFERROR(FIND("-", 'Upload Data'!$B420, 1), 1000)</f>
        <v>1000</v>
      </c>
      <c r="Z433" s="30">
        <f>IFERROR(FIND("-", 'Upload Data'!$B420, Y433 + 1), 1000)</f>
        <v>1000</v>
      </c>
      <c r="AA433" s="30" t="str">
        <f>IFERROR(LEFT('Upload Data'!$B420, Y433 - 1), "")</f>
        <v/>
      </c>
      <c r="AB433" s="30" t="str">
        <f>IFERROR(MID('Upload Data'!$B420, Y433 + 1, Z433 - Y433 - 1), "")</f>
        <v/>
      </c>
      <c r="AC433" s="30">
        <f>IFERROR(VALUE(RIGHT('Upload Data'!$B420, 6)), -1)</f>
        <v>-1</v>
      </c>
    </row>
    <row r="434" spans="1:29">
      <c r="A434" s="29">
        <f t="shared" si="52"/>
        <v>421</v>
      </c>
      <c r="B434" s="28" t="b">
        <f>NOT(IFERROR('Upload Data'!A421 = "ERROR", TRUE))</f>
        <v>1</v>
      </c>
      <c r="C434" s="28">
        <f t="shared" si="53"/>
        <v>421</v>
      </c>
      <c r="D434" s="30" t="b">
        <f>IF(B434, ('Upload Data'!A421 &amp; 'Upload Data'!B421 &amp; 'Upload Data'!D421 &amp; 'Upload Data'!E421 &amp; 'Upload Data'!F421) &lt;&gt; "", FALSE)</f>
        <v>0</v>
      </c>
      <c r="E434" s="28" t="str">
        <f t="shared" si="57"/>
        <v/>
      </c>
      <c r="F434" s="28" t="str">
        <f t="shared" si="58"/>
        <v/>
      </c>
      <c r="G434" s="30" t="b">
        <f t="shared" si="51"/>
        <v>1</v>
      </c>
      <c r="H434" s="30" t="b">
        <f>IFERROR(AND(OR(NOT(D434), 'Upload Data'!$A421 &lt;&gt; "", 'Upload Data'!$B421 &lt;&gt; ""), I434, J434, S434 &lt;= 1), FALSE)</f>
        <v>1</v>
      </c>
      <c r="I434" s="30" t="b">
        <f t="shared" si="54"/>
        <v>1</v>
      </c>
      <c r="J434" s="30" t="b">
        <f t="shared" si="55"/>
        <v>1</v>
      </c>
      <c r="K434" s="31" t="s">
        <v>81</v>
      </c>
      <c r="L434" s="31" t="s">
        <v>81</v>
      </c>
      <c r="M434" s="30" t="b">
        <f>IFERROR(OR(NOT(D434), 'Upload Data'!E421 &lt;&gt; ""), FALSE)</f>
        <v>1</v>
      </c>
      <c r="N434" s="30" t="b">
        <f>IFERROR(OR(AND(NOT(D434), 'Upload Data'!F421 = ""), IFERROR(MATCH('Upload Data'!F421, listTradingRelationship, 0), FALSE)), FALSE)</f>
        <v>1</v>
      </c>
      <c r="O434" s="30"/>
      <c r="P434" s="30"/>
      <c r="Q434" s="30"/>
      <c r="R434" s="30" t="str">
        <f>IFERROR(IF('Upload Data'!$A421 &lt;&gt; "", 'Upload Data'!$A421, 'Upload Data'!$B421) &amp; "-" &amp; 'Upload Data'!$C421, "-")</f>
        <v>-</v>
      </c>
      <c r="S434" s="30">
        <f t="shared" si="56"/>
        <v>0</v>
      </c>
      <c r="T434" s="30"/>
      <c r="U434" s="30" t="b">
        <f>IFERROR(OR('Upload Data'!$A421 = "", IFERROR(AND(LEN('Upload Data'!$A421 ) = 11, LEFT('Upload Data'!$A421, 4) = "FSC-", MID('Upload Data'!$A421, 5, 1) &gt;= "A", MID('Upload Data'!$A421, 5, 1) &lt;= "Z", V434 &gt; 0, INT(V434) = V434), FALSE)), FALSE)</f>
        <v>1</v>
      </c>
      <c r="V434" s="30">
        <f>IFERROR(VALUE(RIGHT('Upload Data'!$A421, 6)), -1)</f>
        <v>-1</v>
      </c>
      <c r="W434" s="30"/>
      <c r="X434" s="30" t="b">
        <f>IFERROR(OR('Upload Data'!$B421 = "", IFERROR(AND(LEN(AA434) &gt;= 2, MATCH(AB434, listCertificateTypes, 0), AC434 &gt; -1, INT(AC434) = AC434), FALSE)), FALSE)</f>
        <v>1</v>
      </c>
      <c r="Y434" s="30">
        <f>IFERROR(FIND("-", 'Upload Data'!$B421, 1), 1000)</f>
        <v>1000</v>
      </c>
      <c r="Z434" s="30">
        <f>IFERROR(FIND("-", 'Upload Data'!$B421, Y434 + 1), 1000)</f>
        <v>1000</v>
      </c>
      <c r="AA434" s="30" t="str">
        <f>IFERROR(LEFT('Upload Data'!$B421, Y434 - 1), "")</f>
        <v/>
      </c>
      <c r="AB434" s="30" t="str">
        <f>IFERROR(MID('Upload Data'!$B421, Y434 + 1, Z434 - Y434 - 1), "")</f>
        <v/>
      </c>
      <c r="AC434" s="30">
        <f>IFERROR(VALUE(RIGHT('Upload Data'!$B421, 6)), -1)</f>
        <v>-1</v>
      </c>
    </row>
    <row r="435" spans="1:29">
      <c r="A435" s="29">
        <f t="shared" si="52"/>
        <v>422</v>
      </c>
      <c r="B435" s="28" t="b">
        <f>NOT(IFERROR('Upload Data'!A422 = "ERROR", TRUE))</f>
        <v>1</v>
      </c>
      <c r="C435" s="28">
        <f t="shared" si="53"/>
        <v>422</v>
      </c>
      <c r="D435" s="30" t="b">
        <f>IF(B435, ('Upload Data'!A422 &amp; 'Upload Data'!B422 &amp; 'Upload Data'!D422 &amp; 'Upload Data'!E422 &amp; 'Upload Data'!F422) &lt;&gt; "", FALSE)</f>
        <v>0</v>
      </c>
      <c r="E435" s="28" t="str">
        <f t="shared" si="57"/>
        <v/>
      </c>
      <c r="F435" s="28" t="str">
        <f t="shared" si="58"/>
        <v/>
      </c>
      <c r="G435" s="30" t="b">
        <f t="shared" si="51"/>
        <v>1</v>
      </c>
      <c r="H435" s="30" t="b">
        <f>IFERROR(AND(OR(NOT(D435), 'Upload Data'!$A422 &lt;&gt; "", 'Upload Data'!$B422 &lt;&gt; ""), I435, J435, S435 &lt;= 1), FALSE)</f>
        <v>1</v>
      </c>
      <c r="I435" s="30" t="b">
        <f t="shared" si="54"/>
        <v>1</v>
      </c>
      <c r="J435" s="30" t="b">
        <f t="shared" si="55"/>
        <v>1</v>
      </c>
      <c r="K435" s="31" t="s">
        <v>81</v>
      </c>
      <c r="L435" s="31" t="s">
        <v>81</v>
      </c>
      <c r="M435" s="30" t="b">
        <f>IFERROR(OR(NOT(D435), 'Upload Data'!E422 &lt;&gt; ""), FALSE)</f>
        <v>1</v>
      </c>
      <c r="N435" s="30" t="b">
        <f>IFERROR(OR(AND(NOT(D435), 'Upload Data'!F422 = ""), IFERROR(MATCH('Upload Data'!F422, listTradingRelationship, 0), FALSE)), FALSE)</f>
        <v>1</v>
      </c>
      <c r="O435" s="30"/>
      <c r="P435" s="30"/>
      <c r="Q435" s="30"/>
      <c r="R435" s="30" t="str">
        <f>IFERROR(IF('Upload Data'!$A422 &lt;&gt; "", 'Upload Data'!$A422, 'Upload Data'!$B422) &amp; "-" &amp; 'Upload Data'!$C422, "-")</f>
        <v>-</v>
      </c>
      <c r="S435" s="30">
        <f t="shared" si="56"/>
        <v>0</v>
      </c>
      <c r="T435" s="30"/>
      <c r="U435" s="30" t="b">
        <f>IFERROR(OR('Upload Data'!$A422 = "", IFERROR(AND(LEN('Upload Data'!$A422 ) = 11, LEFT('Upload Data'!$A422, 4) = "FSC-", MID('Upload Data'!$A422, 5, 1) &gt;= "A", MID('Upload Data'!$A422, 5, 1) &lt;= "Z", V435 &gt; 0, INT(V435) = V435), FALSE)), FALSE)</f>
        <v>1</v>
      </c>
      <c r="V435" s="30">
        <f>IFERROR(VALUE(RIGHT('Upload Data'!$A422, 6)), -1)</f>
        <v>-1</v>
      </c>
      <c r="W435" s="30"/>
      <c r="X435" s="30" t="b">
        <f>IFERROR(OR('Upload Data'!$B422 = "", IFERROR(AND(LEN(AA435) &gt;= 2, MATCH(AB435, listCertificateTypes, 0), AC435 &gt; -1, INT(AC435) = AC435), FALSE)), FALSE)</f>
        <v>1</v>
      </c>
      <c r="Y435" s="30">
        <f>IFERROR(FIND("-", 'Upload Data'!$B422, 1), 1000)</f>
        <v>1000</v>
      </c>
      <c r="Z435" s="30">
        <f>IFERROR(FIND("-", 'Upload Data'!$B422, Y435 + 1), 1000)</f>
        <v>1000</v>
      </c>
      <c r="AA435" s="30" t="str">
        <f>IFERROR(LEFT('Upload Data'!$B422, Y435 - 1), "")</f>
        <v/>
      </c>
      <c r="AB435" s="30" t="str">
        <f>IFERROR(MID('Upload Data'!$B422, Y435 + 1, Z435 - Y435 - 1), "")</f>
        <v/>
      </c>
      <c r="AC435" s="30">
        <f>IFERROR(VALUE(RIGHT('Upload Data'!$B422, 6)), -1)</f>
        <v>-1</v>
      </c>
    </row>
    <row r="436" spans="1:29">
      <c r="A436" s="29">
        <f t="shared" si="52"/>
        <v>423</v>
      </c>
      <c r="B436" s="28" t="b">
        <f>NOT(IFERROR('Upload Data'!A423 = "ERROR", TRUE))</f>
        <v>1</v>
      </c>
      <c r="C436" s="28">
        <f t="shared" si="53"/>
        <v>423</v>
      </c>
      <c r="D436" s="30" t="b">
        <f>IF(B436, ('Upload Data'!A423 &amp; 'Upload Data'!B423 &amp; 'Upload Data'!D423 &amp; 'Upload Data'!E423 &amp; 'Upload Data'!F423) &lt;&gt; "", FALSE)</f>
        <v>0</v>
      </c>
      <c r="E436" s="28" t="str">
        <f t="shared" si="57"/>
        <v/>
      </c>
      <c r="F436" s="28" t="str">
        <f t="shared" si="58"/>
        <v/>
      </c>
      <c r="G436" s="30" t="b">
        <f t="shared" si="51"/>
        <v>1</v>
      </c>
      <c r="H436" s="30" t="b">
        <f>IFERROR(AND(OR(NOT(D436), 'Upload Data'!$A423 &lt;&gt; "", 'Upload Data'!$B423 &lt;&gt; ""), I436, J436, S436 &lt;= 1), FALSE)</f>
        <v>1</v>
      </c>
      <c r="I436" s="30" t="b">
        <f t="shared" si="54"/>
        <v>1</v>
      </c>
      <c r="J436" s="30" t="b">
        <f t="shared" si="55"/>
        <v>1</v>
      </c>
      <c r="K436" s="31" t="s">
        <v>81</v>
      </c>
      <c r="L436" s="31" t="s">
        <v>81</v>
      </c>
      <c r="M436" s="30" t="b">
        <f>IFERROR(OR(NOT(D436), 'Upload Data'!E423 &lt;&gt; ""), FALSE)</f>
        <v>1</v>
      </c>
      <c r="N436" s="30" t="b">
        <f>IFERROR(OR(AND(NOT(D436), 'Upload Data'!F423 = ""), IFERROR(MATCH('Upload Data'!F423, listTradingRelationship, 0), FALSE)), FALSE)</f>
        <v>1</v>
      </c>
      <c r="O436" s="30"/>
      <c r="P436" s="30"/>
      <c r="Q436" s="30"/>
      <c r="R436" s="30" t="str">
        <f>IFERROR(IF('Upload Data'!$A423 &lt;&gt; "", 'Upload Data'!$A423, 'Upload Data'!$B423) &amp; "-" &amp; 'Upload Data'!$C423, "-")</f>
        <v>-</v>
      </c>
      <c r="S436" s="30">
        <f t="shared" si="56"/>
        <v>0</v>
      </c>
      <c r="T436" s="30"/>
      <c r="U436" s="30" t="b">
        <f>IFERROR(OR('Upload Data'!$A423 = "", IFERROR(AND(LEN('Upload Data'!$A423 ) = 11, LEFT('Upload Data'!$A423, 4) = "FSC-", MID('Upload Data'!$A423, 5, 1) &gt;= "A", MID('Upload Data'!$A423, 5, 1) &lt;= "Z", V436 &gt; 0, INT(V436) = V436), FALSE)), FALSE)</f>
        <v>1</v>
      </c>
      <c r="V436" s="30">
        <f>IFERROR(VALUE(RIGHT('Upload Data'!$A423, 6)), -1)</f>
        <v>-1</v>
      </c>
      <c r="W436" s="30"/>
      <c r="X436" s="30" t="b">
        <f>IFERROR(OR('Upload Data'!$B423 = "", IFERROR(AND(LEN(AA436) &gt;= 2, MATCH(AB436, listCertificateTypes, 0), AC436 &gt; -1, INT(AC436) = AC436), FALSE)), FALSE)</f>
        <v>1</v>
      </c>
      <c r="Y436" s="30">
        <f>IFERROR(FIND("-", 'Upload Data'!$B423, 1), 1000)</f>
        <v>1000</v>
      </c>
      <c r="Z436" s="30">
        <f>IFERROR(FIND("-", 'Upload Data'!$B423, Y436 + 1), 1000)</f>
        <v>1000</v>
      </c>
      <c r="AA436" s="30" t="str">
        <f>IFERROR(LEFT('Upload Data'!$B423, Y436 - 1), "")</f>
        <v/>
      </c>
      <c r="AB436" s="30" t="str">
        <f>IFERROR(MID('Upload Data'!$B423, Y436 + 1, Z436 - Y436 - 1), "")</f>
        <v/>
      </c>
      <c r="AC436" s="30">
        <f>IFERROR(VALUE(RIGHT('Upload Data'!$B423, 6)), -1)</f>
        <v>-1</v>
      </c>
    </row>
    <row r="437" spans="1:29">
      <c r="A437" s="29">
        <f t="shared" si="52"/>
        <v>424</v>
      </c>
      <c r="B437" s="28" t="b">
        <f>NOT(IFERROR('Upload Data'!A424 = "ERROR", TRUE))</f>
        <v>1</v>
      </c>
      <c r="C437" s="28">
        <f t="shared" si="53"/>
        <v>424</v>
      </c>
      <c r="D437" s="30" t="b">
        <f>IF(B437, ('Upload Data'!A424 &amp; 'Upload Data'!B424 &amp; 'Upload Data'!D424 &amp; 'Upload Data'!E424 &amp; 'Upload Data'!F424) &lt;&gt; "", FALSE)</f>
        <v>0</v>
      </c>
      <c r="E437" s="28" t="str">
        <f t="shared" si="57"/>
        <v/>
      </c>
      <c r="F437" s="28" t="str">
        <f t="shared" si="58"/>
        <v/>
      </c>
      <c r="G437" s="30" t="b">
        <f t="shared" si="51"/>
        <v>1</v>
      </c>
      <c r="H437" s="30" t="b">
        <f>IFERROR(AND(OR(NOT(D437), 'Upload Data'!$A424 &lt;&gt; "", 'Upload Data'!$B424 &lt;&gt; ""), I437, J437, S437 &lt;= 1), FALSE)</f>
        <v>1</v>
      </c>
      <c r="I437" s="30" t="b">
        <f t="shared" si="54"/>
        <v>1</v>
      </c>
      <c r="J437" s="30" t="b">
        <f t="shared" si="55"/>
        <v>1</v>
      </c>
      <c r="K437" s="31" t="s">
        <v>81</v>
      </c>
      <c r="L437" s="31" t="s">
        <v>81</v>
      </c>
      <c r="M437" s="30" t="b">
        <f>IFERROR(OR(NOT(D437), 'Upload Data'!E424 &lt;&gt; ""), FALSE)</f>
        <v>1</v>
      </c>
      <c r="N437" s="30" t="b">
        <f>IFERROR(OR(AND(NOT(D437), 'Upload Data'!F424 = ""), IFERROR(MATCH('Upload Data'!F424, listTradingRelationship, 0), FALSE)), FALSE)</f>
        <v>1</v>
      </c>
      <c r="O437" s="30"/>
      <c r="P437" s="30"/>
      <c r="Q437" s="30"/>
      <c r="R437" s="30" t="str">
        <f>IFERROR(IF('Upload Data'!$A424 &lt;&gt; "", 'Upload Data'!$A424, 'Upload Data'!$B424) &amp; "-" &amp; 'Upload Data'!$C424, "-")</f>
        <v>-</v>
      </c>
      <c r="S437" s="30">
        <f t="shared" si="56"/>
        <v>0</v>
      </c>
      <c r="T437" s="30"/>
      <c r="U437" s="30" t="b">
        <f>IFERROR(OR('Upload Data'!$A424 = "", IFERROR(AND(LEN('Upload Data'!$A424 ) = 11, LEFT('Upload Data'!$A424, 4) = "FSC-", MID('Upload Data'!$A424, 5, 1) &gt;= "A", MID('Upload Data'!$A424, 5, 1) &lt;= "Z", V437 &gt; 0, INT(V437) = V437), FALSE)), FALSE)</f>
        <v>1</v>
      </c>
      <c r="V437" s="30">
        <f>IFERROR(VALUE(RIGHT('Upload Data'!$A424, 6)), -1)</f>
        <v>-1</v>
      </c>
      <c r="W437" s="30"/>
      <c r="X437" s="30" t="b">
        <f>IFERROR(OR('Upload Data'!$B424 = "", IFERROR(AND(LEN(AA437) &gt;= 2, MATCH(AB437, listCertificateTypes, 0), AC437 &gt; -1, INT(AC437) = AC437), FALSE)), FALSE)</f>
        <v>1</v>
      </c>
      <c r="Y437" s="30">
        <f>IFERROR(FIND("-", 'Upload Data'!$B424, 1), 1000)</f>
        <v>1000</v>
      </c>
      <c r="Z437" s="30">
        <f>IFERROR(FIND("-", 'Upload Data'!$B424, Y437 + 1), 1000)</f>
        <v>1000</v>
      </c>
      <c r="AA437" s="30" t="str">
        <f>IFERROR(LEFT('Upload Data'!$B424, Y437 - 1), "")</f>
        <v/>
      </c>
      <c r="AB437" s="30" t="str">
        <f>IFERROR(MID('Upload Data'!$B424, Y437 + 1, Z437 - Y437 - 1), "")</f>
        <v/>
      </c>
      <c r="AC437" s="30">
        <f>IFERROR(VALUE(RIGHT('Upload Data'!$B424, 6)), -1)</f>
        <v>-1</v>
      </c>
    </row>
    <row r="438" spans="1:29">
      <c r="A438" s="29">
        <f t="shared" si="52"/>
        <v>425</v>
      </c>
      <c r="B438" s="28" t="b">
        <f>NOT(IFERROR('Upload Data'!A425 = "ERROR", TRUE))</f>
        <v>1</v>
      </c>
      <c r="C438" s="28">
        <f t="shared" si="53"/>
        <v>425</v>
      </c>
      <c r="D438" s="30" t="b">
        <f>IF(B438, ('Upload Data'!A425 &amp; 'Upload Data'!B425 &amp; 'Upload Data'!D425 &amp; 'Upload Data'!E425 &amp; 'Upload Data'!F425) &lt;&gt; "", FALSE)</f>
        <v>0</v>
      </c>
      <c r="E438" s="28" t="str">
        <f t="shared" si="57"/>
        <v/>
      </c>
      <c r="F438" s="28" t="str">
        <f t="shared" si="58"/>
        <v/>
      </c>
      <c r="G438" s="30" t="b">
        <f t="shared" si="51"/>
        <v>1</v>
      </c>
      <c r="H438" s="30" t="b">
        <f>IFERROR(AND(OR(NOT(D438), 'Upload Data'!$A425 &lt;&gt; "", 'Upload Data'!$B425 &lt;&gt; ""), I438, J438, S438 &lt;= 1), FALSE)</f>
        <v>1</v>
      </c>
      <c r="I438" s="30" t="b">
        <f t="shared" si="54"/>
        <v>1</v>
      </c>
      <c r="J438" s="30" t="b">
        <f t="shared" si="55"/>
        <v>1</v>
      </c>
      <c r="K438" s="31" t="s">
        <v>81</v>
      </c>
      <c r="L438" s="31" t="s">
        <v>81</v>
      </c>
      <c r="M438" s="30" t="b">
        <f>IFERROR(OR(NOT(D438), 'Upload Data'!E425 &lt;&gt; ""), FALSE)</f>
        <v>1</v>
      </c>
      <c r="N438" s="30" t="b">
        <f>IFERROR(OR(AND(NOT(D438), 'Upload Data'!F425 = ""), IFERROR(MATCH('Upload Data'!F425, listTradingRelationship, 0), FALSE)), FALSE)</f>
        <v>1</v>
      </c>
      <c r="O438" s="30"/>
      <c r="P438" s="30"/>
      <c r="Q438" s="30"/>
      <c r="R438" s="30" t="str">
        <f>IFERROR(IF('Upload Data'!$A425 &lt;&gt; "", 'Upload Data'!$A425, 'Upload Data'!$B425) &amp; "-" &amp; 'Upload Data'!$C425, "-")</f>
        <v>-</v>
      </c>
      <c r="S438" s="30">
        <f t="shared" si="56"/>
        <v>0</v>
      </c>
      <c r="T438" s="30"/>
      <c r="U438" s="30" t="b">
        <f>IFERROR(OR('Upload Data'!$A425 = "", IFERROR(AND(LEN('Upload Data'!$A425 ) = 11, LEFT('Upload Data'!$A425, 4) = "FSC-", MID('Upload Data'!$A425, 5, 1) &gt;= "A", MID('Upload Data'!$A425, 5, 1) &lt;= "Z", V438 &gt; 0, INT(V438) = V438), FALSE)), FALSE)</f>
        <v>1</v>
      </c>
      <c r="V438" s="30">
        <f>IFERROR(VALUE(RIGHT('Upload Data'!$A425, 6)), -1)</f>
        <v>-1</v>
      </c>
      <c r="W438" s="30"/>
      <c r="X438" s="30" t="b">
        <f>IFERROR(OR('Upload Data'!$B425 = "", IFERROR(AND(LEN(AA438) &gt;= 2, MATCH(AB438, listCertificateTypes, 0), AC438 &gt; -1, INT(AC438) = AC438), FALSE)), FALSE)</f>
        <v>1</v>
      </c>
      <c r="Y438" s="30">
        <f>IFERROR(FIND("-", 'Upload Data'!$B425, 1), 1000)</f>
        <v>1000</v>
      </c>
      <c r="Z438" s="30">
        <f>IFERROR(FIND("-", 'Upload Data'!$B425, Y438 + 1), 1000)</f>
        <v>1000</v>
      </c>
      <c r="AA438" s="30" t="str">
        <f>IFERROR(LEFT('Upload Data'!$B425, Y438 - 1), "")</f>
        <v/>
      </c>
      <c r="AB438" s="30" t="str">
        <f>IFERROR(MID('Upload Data'!$B425, Y438 + 1, Z438 - Y438 - 1), "")</f>
        <v/>
      </c>
      <c r="AC438" s="30">
        <f>IFERROR(VALUE(RIGHT('Upload Data'!$B425, 6)), -1)</f>
        <v>-1</v>
      </c>
    </row>
    <row r="439" spans="1:29">
      <c r="A439" s="29">
        <f t="shared" si="52"/>
        <v>426</v>
      </c>
      <c r="B439" s="28" t="b">
        <f>NOT(IFERROR('Upload Data'!A426 = "ERROR", TRUE))</f>
        <v>1</v>
      </c>
      <c r="C439" s="28">
        <f t="shared" si="53"/>
        <v>426</v>
      </c>
      <c r="D439" s="30" t="b">
        <f>IF(B439, ('Upload Data'!A426 &amp; 'Upload Data'!B426 &amp; 'Upload Data'!D426 &amp; 'Upload Data'!E426 &amp; 'Upload Data'!F426) &lt;&gt; "", FALSE)</f>
        <v>0</v>
      </c>
      <c r="E439" s="28" t="str">
        <f t="shared" si="57"/>
        <v/>
      </c>
      <c r="F439" s="28" t="str">
        <f t="shared" si="58"/>
        <v/>
      </c>
      <c r="G439" s="30" t="b">
        <f t="shared" si="51"/>
        <v>1</v>
      </c>
      <c r="H439" s="30" t="b">
        <f>IFERROR(AND(OR(NOT(D439), 'Upload Data'!$A426 &lt;&gt; "", 'Upload Data'!$B426 &lt;&gt; ""), I439, J439, S439 &lt;= 1), FALSE)</f>
        <v>1</v>
      </c>
      <c r="I439" s="30" t="b">
        <f t="shared" si="54"/>
        <v>1</v>
      </c>
      <c r="J439" s="30" t="b">
        <f t="shared" si="55"/>
        <v>1</v>
      </c>
      <c r="K439" s="31" t="s">
        <v>81</v>
      </c>
      <c r="L439" s="31" t="s">
        <v>81</v>
      </c>
      <c r="M439" s="30" t="b">
        <f>IFERROR(OR(NOT(D439), 'Upload Data'!E426 &lt;&gt; ""), FALSE)</f>
        <v>1</v>
      </c>
      <c r="N439" s="30" t="b">
        <f>IFERROR(OR(AND(NOT(D439), 'Upload Data'!F426 = ""), IFERROR(MATCH('Upload Data'!F426, listTradingRelationship, 0), FALSE)), FALSE)</f>
        <v>1</v>
      </c>
      <c r="O439" s="30"/>
      <c r="P439" s="30"/>
      <c r="Q439" s="30"/>
      <c r="R439" s="30" t="str">
        <f>IFERROR(IF('Upload Data'!$A426 &lt;&gt; "", 'Upload Data'!$A426, 'Upload Data'!$B426) &amp; "-" &amp; 'Upload Data'!$C426, "-")</f>
        <v>-</v>
      </c>
      <c r="S439" s="30">
        <f t="shared" si="56"/>
        <v>0</v>
      </c>
      <c r="T439" s="30"/>
      <c r="U439" s="30" t="b">
        <f>IFERROR(OR('Upload Data'!$A426 = "", IFERROR(AND(LEN('Upload Data'!$A426 ) = 11, LEFT('Upload Data'!$A426, 4) = "FSC-", MID('Upload Data'!$A426, 5, 1) &gt;= "A", MID('Upload Data'!$A426, 5, 1) &lt;= "Z", V439 &gt; 0, INT(V439) = V439), FALSE)), FALSE)</f>
        <v>1</v>
      </c>
      <c r="V439" s="30">
        <f>IFERROR(VALUE(RIGHT('Upload Data'!$A426, 6)), -1)</f>
        <v>-1</v>
      </c>
      <c r="W439" s="30"/>
      <c r="X439" s="30" t="b">
        <f>IFERROR(OR('Upload Data'!$B426 = "", IFERROR(AND(LEN(AA439) &gt;= 2, MATCH(AB439, listCertificateTypes, 0), AC439 &gt; -1, INT(AC439) = AC439), FALSE)), FALSE)</f>
        <v>1</v>
      </c>
      <c r="Y439" s="30">
        <f>IFERROR(FIND("-", 'Upload Data'!$B426, 1), 1000)</f>
        <v>1000</v>
      </c>
      <c r="Z439" s="30">
        <f>IFERROR(FIND("-", 'Upload Data'!$B426, Y439 + 1), 1000)</f>
        <v>1000</v>
      </c>
      <c r="AA439" s="30" t="str">
        <f>IFERROR(LEFT('Upload Data'!$B426, Y439 - 1), "")</f>
        <v/>
      </c>
      <c r="AB439" s="30" t="str">
        <f>IFERROR(MID('Upload Data'!$B426, Y439 + 1, Z439 - Y439 - 1), "")</f>
        <v/>
      </c>
      <c r="AC439" s="30">
        <f>IFERROR(VALUE(RIGHT('Upload Data'!$B426, 6)), -1)</f>
        <v>-1</v>
      </c>
    </row>
    <row r="440" spans="1:29">
      <c r="A440" s="29">
        <f t="shared" si="52"/>
        <v>427</v>
      </c>
      <c r="B440" s="28" t="b">
        <f>NOT(IFERROR('Upload Data'!A427 = "ERROR", TRUE))</f>
        <v>1</v>
      </c>
      <c r="C440" s="28">
        <f t="shared" si="53"/>
        <v>427</v>
      </c>
      <c r="D440" s="30" t="b">
        <f>IF(B440, ('Upload Data'!A427 &amp; 'Upload Data'!B427 &amp; 'Upload Data'!D427 &amp; 'Upload Data'!E427 &amp; 'Upload Data'!F427) &lt;&gt; "", FALSE)</f>
        <v>0</v>
      </c>
      <c r="E440" s="28" t="str">
        <f t="shared" si="57"/>
        <v/>
      </c>
      <c r="F440" s="28" t="str">
        <f t="shared" si="58"/>
        <v/>
      </c>
      <c r="G440" s="30" t="b">
        <f t="shared" si="51"/>
        <v>1</v>
      </c>
      <c r="H440" s="30" t="b">
        <f>IFERROR(AND(OR(NOT(D440), 'Upload Data'!$A427 &lt;&gt; "", 'Upload Data'!$B427 &lt;&gt; ""), I440, J440, S440 &lt;= 1), FALSE)</f>
        <v>1</v>
      </c>
      <c r="I440" s="30" t="b">
        <f t="shared" si="54"/>
        <v>1</v>
      </c>
      <c r="J440" s="30" t="b">
        <f t="shared" si="55"/>
        <v>1</v>
      </c>
      <c r="K440" s="31" t="s">
        <v>81</v>
      </c>
      <c r="L440" s="31" t="s">
        <v>81</v>
      </c>
      <c r="M440" s="30" t="b">
        <f>IFERROR(OR(NOT(D440), 'Upload Data'!E427 &lt;&gt; ""), FALSE)</f>
        <v>1</v>
      </c>
      <c r="N440" s="30" t="b">
        <f>IFERROR(OR(AND(NOT(D440), 'Upload Data'!F427 = ""), IFERROR(MATCH('Upload Data'!F427, listTradingRelationship, 0), FALSE)), FALSE)</f>
        <v>1</v>
      </c>
      <c r="O440" s="30"/>
      <c r="P440" s="30"/>
      <c r="Q440" s="30"/>
      <c r="R440" s="30" t="str">
        <f>IFERROR(IF('Upload Data'!$A427 &lt;&gt; "", 'Upload Data'!$A427, 'Upload Data'!$B427) &amp; "-" &amp; 'Upload Data'!$C427, "-")</f>
        <v>-</v>
      </c>
      <c r="S440" s="30">
        <f t="shared" si="56"/>
        <v>0</v>
      </c>
      <c r="T440" s="30"/>
      <c r="U440" s="30" t="b">
        <f>IFERROR(OR('Upload Data'!$A427 = "", IFERROR(AND(LEN('Upload Data'!$A427 ) = 11, LEFT('Upload Data'!$A427, 4) = "FSC-", MID('Upload Data'!$A427, 5, 1) &gt;= "A", MID('Upload Data'!$A427, 5, 1) &lt;= "Z", V440 &gt; 0, INT(V440) = V440), FALSE)), FALSE)</f>
        <v>1</v>
      </c>
      <c r="V440" s="30">
        <f>IFERROR(VALUE(RIGHT('Upload Data'!$A427, 6)), -1)</f>
        <v>-1</v>
      </c>
      <c r="W440" s="30"/>
      <c r="X440" s="30" t="b">
        <f>IFERROR(OR('Upload Data'!$B427 = "", IFERROR(AND(LEN(AA440) &gt;= 2, MATCH(AB440, listCertificateTypes, 0), AC440 &gt; -1, INT(AC440) = AC440), FALSE)), FALSE)</f>
        <v>1</v>
      </c>
      <c r="Y440" s="30">
        <f>IFERROR(FIND("-", 'Upload Data'!$B427, 1), 1000)</f>
        <v>1000</v>
      </c>
      <c r="Z440" s="30">
        <f>IFERROR(FIND("-", 'Upload Data'!$B427, Y440 + 1), 1000)</f>
        <v>1000</v>
      </c>
      <c r="AA440" s="30" t="str">
        <f>IFERROR(LEFT('Upload Data'!$B427, Y440 - 1), "")</f>
        <v/>
      </c>
      <c r="AB440" s="30" t="str">
        <f>IFERROR(MID('Upload Data'!$B427, Y440 + 1, Z440 - Y440 - 1), "")</f>
        <v/>
      </c>
      <c r="AC440" s="30">
        <f>IFERROR(VALUE(RIGHT('Upload Data'!$B427, 6)), -1)</f>
        <v>-1</v>
      </c>
    </row>
    <row r="441" spans="1:29">
      <c r="A441" s="29">
        <f t="shared" si="52"/>
        <v>428</v>
      </c>
      <c r="B441" s="28" t="b">
        <f>NOT(IFERROR('Upload Data'!A428 = "ERROR", TRUE))</f>
        <v>1</v>
      </c>
      <c r="C441" s="28">
        <f t="shared" si="53"/>
        <v>428</v>
      </c>
      <c r="D441" s="30" t="b">
        <f>IF(B441, ('Upload Data'!A428 &amp; 'Upload Data'!B428 &amp; 'Upload Data'!D428 &amp; 'Upload Data'!E428 &amp; 'Upload Data'!F428) &lt;&gt; "", FALSE)</f>
        <v>0</v>
      </c>
      <c r="E441" s="28" t="str">
        <f t="shared" si="57"/>
        <v/>
      </c>
      <c r="F441" s="28" t="str">
        <f t="shared" si="58"/>
        <v/>
      </c>
      <c r="G441" s="30" t="b">
        <f t="shared" si="51"/>
        <v>1</v>
      </c>
      <c r="H441" s="30" t="b">
        <f>IFERROR(AND(OR(NOT(D441), 'Upload Data'!$A428 &lt;&gt; "", 'Upload Data'!$B428 &lt;&gt; ""), I441, J441, S441 &lt;= 1), FALSE)</f>
        <v>1</v>
      </c>
      <c r="I441" s="30" t="b">
        <f t="shared" si="54"/>
        <v>1</v>
      </c>
      <c r="J441" s="30" t="b">
        <f t="shared" si="55"/>
        <v>1</v>
      </c>
      <c r="K441" s="31" t="s">
        <v>81</v>
      </c>
      <c r="L441" s="31" t="s">
        <v>81</v>
      </c>
      <c r="M441" s="30" t="b">
        <f>IFERROR(OR(NOT(D441), 'Upload Data'!E428 &lt;&gt; ""), FALSE)</f>
        <v>1</v>
      </c>
      <c r="N441" s="30" t="b">
        <f>IFERROR(OR(AND(NOT(D441), 'Upload Data'!F428 = ""), IFERROR(MATCH('Upload Data'!F428, listTradingRelationship, 0), FALSE)), FALSE)</f>
        <v>1</v>
      </c>
      <c r="O441" s="30"/>
      <c r="P441" s="30"/>
      <c r="Q441" s="30"/>
      <c r="R441" s="30" t="str">
        <f>IFERROR(IF('Upload Data'!$A428 &lt;&gt; "", 'Upload Data'!$A428, 'Upload Data'!$B428) &amp; "-" &amp; 'Upload Data'!$C428, "-")</f>
        <v>-</v>
      </c>
      <c r="S441" s="30">
        <f t="shared" si="56"/>
        <v>0</v>
      </c>
      <c r="T441" s="30"/>
      <c r="U441" s="30" t="b">
        <f>IFERROR(OR('Upload Data'!$A428 = "", IFERROR(AND(LEN('Upload Data'!$A428 ) = 11, LEFT('Upload Data'!$A428, 4) = "FSC-", MID('Upload Data'!$A428, 5, 1) &gt;= "A", MID('Upload Data'!$A428, 5, 1) &lt;= "Z", V441 &gt; 0, INT(V441) = V441), FALSE)), FALSE)</f>
        <v>1</v>
      </c>
      <c r="V441" s="30">
        <f>IFERROR(VALUE(RIGHT('Upload Data'!$A428, 6)), -1)</f>
        <v>-1</v>
      </c>
      <c r="W441" s="30"/>
      <c r="X441" s="30" t="b">
        <f>IFERROR(OR('Upload Data'!$B428 = "", IFERROR(AND(LEN(AA441) &gt;= 2, MATCH(AB441, listCertificateTypes, 0), AC441 &gt; -1, INT(AC441) = AC441), FALSE)), FALSE)</f>
        <v>1</v>
      </c>
      <c r="Y441" s="30">
        <f>IFERROR(FIND("-", 'Upload Data'!$B428, 1), 1000)</f>
        <v>1000</v>
      </c>
      <c r="Z441" s="30">
        <f>IFERROR(FIND("-", 'Upload Data'!$B428, Y441 + 1), 1000)</f>
        <v>1000</v>
      </c>
      <c r="AA441" s="30" t="str">
        <f>IFERROR(LEFT('Upload Data'!$B428, Y441 - 1), "")</f>
        <v/>
      </c>
      <c r="AB441" s="30" t="str">
        <f>IFERROR(MID('Upload Data'!$B428, Y441 + 1, Z441 - Y441 - 1), "")</f>
        <v/>
      </c>
      <c r="AC441" s="30">
        <f>IFERROR(VALUE(RIGHT('Upload Data'!$B428, 6)), -1)</f>
        <v>-1</v>
      </c>
    </row>
    <row r="442" spans="1:29">
      <c r="A442" s="29">
        <f t="shared" si="52"/>
        <v>429</v>
      </c>
      <c r="B442" s="28" t="b">
        <f>NOT(IFERROR('Upload Data'!A429 = "ERROR", TRUE))</f>
        <v>1</v>
      </c>
      <c r="C442" s="28">
        <f t="shared" si="53"/>
        <v>429</v>
      </c>
      <c r="D442" s="30" t="b">
        <f>IF(B442, ('Upload Data'!A429 &amp; 'Upload Data'!B429 &amp; 'Upload Data'!D429 &amp; 'Upload Data'!E429 &amp; 'Upload Data'!F429) &lt;&gt; "", FALSE)</f>
        <v>0</v>
      </c>
      <c r="E442" s="28" t="str">
        <f t="shared" si="57"/>
        <v/>
      </c>
      <c r="F442" s="28" t="str">
        <f t="shared" si="58"/>
        <v/>
      </c>
      <c r="G442" s="30" t="b">
        <f t="shared" si="51"/>
        <v>1</v>
      </c>
      <c r="H442" s="30" t="b">
        <f>IFERROR(AND(OR(NOT(D442), 'Upload Data'!$A429 &lt;&gt; "", 'Upload Data'!$B429 &lt;&gt; ""), I442, J442, S442 &lt;= 1), FALSE)</f>
        <v>1</v>
      </c>
      <c r="I442" s="30" t="b">
        <f t="shared" si="54"/>
        <v>1</v>
      </c>
      <c r="J442" s="30" t="b">
        <f t="shared" si="55"/>
        <v>1</v>
      </c>
      <c r="K442" s="31" t="s">
        <v>81</v>
      </c>
      <c r="L442" s="31" t="s">
        <v>81</v>
      </c>
      <c r="M442" s="30" t="b">
        <f>IFERROR(OR(NOT(D442), 'Upload Data'!E429 &lt;&gt; ""), FALSE)</f>
        <v>1</v>
      </c>
      <c r="N442" s="30" t="b">
        <f>IFERROR(OR(AND(NOT(D442), 'Upload Data'!F429 = ""), IFERROR(MATCH('Upload Data'!F429, listTradingRelationship, 0), FALSE)), FALSE)</f>
        <v>1</v>
      </c>
      <c r="O442" s="30"/>
      <c r="P442" s="30"/>
      <c r="Q442" s="30"/>
      <c r="R442" s="30" t="str">
        <f>IFERROR(IF('Upload Data'!$A429 &lt;&gt; "", 'Upload Data'!$A429, 'Upload Data'!$B429) &amp; "-" &amp; 'Upload Data'!$C429, "-")</f>
        <v>-</v>
      </c>
      <c r="S442" s="30">
        <f t="shared" si="56"/>
        <v>0</v>
      </c>
      <c r="T442" s="30"/>
      <c r="U442" s="30" t="b">
        <f>IFERROR(OR('Upload Data'!$A429 = "", IFERROR(AND(LEN('Upload Data'!$A429 ) = 11, LEFT('Upload Data'!$A429, 4) = "FSC-", MID('Upload Data'!$A429, 5, 1) &gt;= "A", MID('Upload Data'!$A429, 5, 1) &lt;= "Z", V442 &gt; 0, INT(V442) = V442), FALSE)), FALSE)</f>
        <v>1</v>
      </c>
      <c r="V442" s="30">
        <f>IFERROR(VALUE(RIGHT('Upload Data'!$A429, 6)), -1)</f>
        <v>-1</v>
      </c>
      <c r="W442" s="30"/>
      <c r="X442" s="30" t="b">
        <f>IFERROR(OR('Upload Data'!$B429 = "", IFERROR(AND(LEN(AA442) &gt;= 2, MATCH(AB442, listCertificateTypes, 0), AC442 &gt; -1, INT(AC442) = AC442), FALSE)), FALSE)</f>
        <v>1</v>
      </c>
      <c r="Y442" s="30">
        <f>IFERROR(FIND("-", 'Upload Data'!$B429, 1), 1000)</f>
        <v>1000</v>
      </c>
      <c r="Z442" s="30">
        <f>IFERROR(FIND("-", 'Upload Data'!$B429, Y442 + 1), 1000)</f>
        <v>1000</v>
      </c>
      <c r="AA442" s="30" t="str">
        <f>IFERROR(LEFT('Upload Data'!$B429, Y442 - 1), "")</f>
        <v/>
      </c>
      <c r="AB442" s="30" t="str">
        <f>IFERROR(MID('Upload Data'!$B429, Y442 + 1, Z442 - Y442 - 1), "")</f>
        <v/>
      </c>
      <c r="AC442" s="30">
        <f>IFERROR(VALUE(RIGHT('Upload Data'!$B429, 6)), -1)</f>
        <v>-1</v>
      </c>
    </row>
    <row r="443" spans="1:29">
      <c r="A443" s="29">
        <f t="shared" si="52"/>
        <v>430</v>
      </c>
      <c r="B443" s="28" t="b">
        <f>NOT(IFERROR('Upload Data'!A430 = "ERROR", TRUE))</f>
        <v>1</v>
      </c>
      <c r="C443" s="28">
        <f t="shared" si="53"/>
        <v>430</v>
      </c>
      <c r="D443" s="30" t="b">
        <f>IF(B443, ('Upload Data'!A430 &amp; 'Upload Data'!B430 &amp; 'Upload Data'!D430 &amp; 'Upload Data'!E430 &amp; 'Upload Data'!F430) &lt;&gt; "", FALSE)</f>
        <v>0</v>
      </c>
      <c r="E443" s="28" t="str">
        <f t="shared" si="57"/>
        <v/>
      </c>
      <c r="F443" s="28" t="str">
        <f t="shared" si="58"/>
        <v/>
      </c>
      <c r="G443" s="30" t="b">
        <f t="shared" si="51"/>
        <v>1</v>
      </c>
      <c r="H443" s="30" t="b">
        <f>IFERROR(AND(OR(NOT(D443), 'Upload Data'!$A430 &lt;&gt; "", 'Upload Data'!$B430 &lt;&gt; ""), I443, J443, S443 &lt;= 1), FALSE)</f>
        <v>1</v>
      </c>
      <c r="I443" s="30" t="b">
        <f t="shared" si="54"/>
        <v>1</v>
      </c>
      <c r="J443" s="30" t="b">
        <f t="shared" si="55"/>
        <v>1</v>
      </c>
      <c r="K443" s="31" t="s">
        <v>81</v>
      </c>
      <c r="L443" s="31" t="s">
        <v>81</v>
      </c>
      <c r="M443" s="30" t="b">
        <f>IFERROR(OR(NOT(D443), 'Upload Data'!E430 &lt;&gt; ""), FALSE)</f>
        <v>1</v>
      </c>
      <c r="N443" s="30" t="b">
        <f>IFERROR(OR(AND(NOT(D443), 'Upload Data'!F430 = ""), IFERROR(MATCH('Upload Data'!F430, listTradingRelationship, 0), FALSE)), FALSE)</f>
        <v>1</v>
      </c>
      <c r="O443" s="30"/>
      <c r="P443" s="30"/>
      <c r="Q443" s="30"/>
      <c r="R443" s="30" t="str">
        <f>IFERROR(IF('Upload Data'!$A430 &lt;&gt; "", 'Upload Data'!$A430, 'Upload Data'!$B430) &amp; "-" &amp; 'Upload Data'!$C430, "-")</f>
        <v>-</v>
      </c>
      <c r="S443" s="30">
        <f t="shared" si="56"/>
        <v>0</v>
      </c>
      <c r="T443" s="30"/>
      <c r="U443" s="30" t="b">
        <f>IFERROR(OR('Upload Data'!$A430 = "", IFERROR(AND(LEN('Upload Data'!$A430 ) = 11, LEFT('Upload Data'!$A430, 4) = "FSC-", MID('Upload Data'!$A430, 5, 1) &gt;= "A", MID('Upload Data'!$A430, 5, 1) &lt;= "Z", V443 &gt; 0, INT(V443) = V443), FALSE)), FALSE)</f>
        <v>1</v>
      </c>
      <c r="V443" s="30">
        <f>IFERROR(VALUE(RIGHT('Upload Data'!$A430, 6)), -1)</f>
        <v>-1</v>
      </c>
      <c r="W443" s="30"/>
      <c r="X443" s="30" t="b">
        <f>IFERROR(OR('Upload Data'!$B430 = "", IFERROR(AND(LEN(AA443) &gt;= 2, MATCH(AB443, listCertificateTypes, 0), AC443 &gt; -1, INT(AC443) = AC443), FALSE)), FALSE)</f>
        <v>1</v>
      </c>
      <c r="Y443" s="30">
        <f>IFERROR(FIND("-", 'Upload Data'!$B430, 1), 1000)</f>
        <v>1000</v>
      </c>
      <c r="Z443" s="30">
        <f>IFERROR(FIND("-", 'Upload Data'!$B430, Y443 + 1), 1000)</f>
        <v>1000</v>
      </c>
      <c r="AA443" s="30" t="str">
        <f>IFERROR(LEFT('Upload Data'!$B430, Y443 - 1), "")</f>
        <v/>
      </c>
      <c r="AB443" s="30" t="str">
        <f>IFERROR(MID('Upload Data'!$B430, Y443 + 1, Z443 - Y443 - 1), "")</f>
        <v/>
      </c>
      <c r="AC443" s="30">
        <f>IFERROR(VALUE(RIGHT('Upload Data'!$B430, 6)), -1)</f>
        <v>-1</v>
      </c>
    </row>
    <row r="444" spans="1:29">
      <c r="A444" s="29">
        <f t="shared" si="52"/>
        <v>431</v>
      </c>
      <c r="B444" s="28" t="b">
        <f>NOT(IFERROR('Upload Data'!A431 = "ERROR", TRUE))</f>
        <v>1</v>
      </c>
      <c r="C444" s="28">
        <f t="shared" si="53"/>
        <v>431</v>
      </c>
      <c r="D444" s="30" t="b">
        <f>IF(B444, ('Upload Data'!A431 &amp; 'Upload Data'!B431 &amp; 'Upload Data'!D431 &amp; 'Upload Data'!E431 &amp; 'Upload Data'!F431) &lt;&gt; "", FALSE)</f>
        <v>0</v>
      </c>
      <c r="E444" s="28" t="str">
        <f t="shared" si="57"/>
        <v/>
      </c>
      <c r="F444" s="28" t="str">
        <f t="shared" si="58"/>
        <v/>
      </c>
      <c r="G444" s="30" t="b">
        <f t="shared" si="51"/>
        <v>1</v>
      </c>
      <c r="H444" s="30" t="b">
        <f>IFERROR(AND(OR(NOT(D444), 'Upload Data'!$A431 &lt;&gt; "", 'Upload Data'!$B431 &lt;&gt; ""), I444, J444, S444 &lt;= 1), FALSE)</f>
        <v>1</v>
      </c>
      <c r="I444" s="30" t="b">
        <f t="shared" si="54"/>
        <v>1</v>
      </c>
      <c r="J444" s="30" t="b">
        <f t="shared" si="55"/>
        <v>1</v>
      </c>
      <c r="K444" s="31" t="s">
        <v>81</v>
      </c>
      <c r="L444" s="31" t="s">
        <v>81</v>
      </c>
      <c r="M444" s="30" t="b">
        <f>IFERROR(OR(NOT(D444), 'Upload Data'!E431 &lt;&gt; ""), FALSE)</f>
        <v>1</v>
      </c>
      <c r="N444" s="30" t="b">
        <f>IFERROR(OR(AND(NOT(D444), 'Upload Data'!F431 = ""), IFERROR(MATCH('Upload Data'!F431, listTradingRelationship, 0), FALSE)), FALSE)</f>
        <v>1</v>
      </c>
      <c r="O444" s="30"/>
      <c r="P444" s="30"/>
      <c r="Q444" s="30"/>
      <c r="R444" s="30" t="str">
        <f>IFERROR(IF('Upload Data'!$A431 &lt;&gt; "", 'Upload Data'!$A431, 'Upload Data'!$B431) &amp; "-" &amp; 'Upload Data'!$C431, "-")</f>
        <v>-</v>
      </c>
      <c r="S444" s="30">
        <f t="shared" si="56"/>
        <v>0</v>
      </c>
      <c r="T444" s="30"/>
      <c r="U444" s="30" t="b">
        <f>IFERROR(OR('Upload Data'!$A431 = "", IFERROR(AND(LEN('Upload Data'!$A431 ) = 11, LEFT('Upload Data'!$A431, 4) = "FSC-", MID('Upload Data'!$A431, 5, 1) &gt;= "A", MID('Upload Data'!$A431, 5, 1) &lt;= "Z", V444 &gt; 0, INT(V444) = V444), FALSE)), FALSE)</f>
        <v>1</v>
      </c>
      <c r="V444" s="30">
        <f>IFERROR(VALUE(RIGHT('Upload Data'!$A431, 6)), -1)</f>
        <v>-1</v>
      </c>
      <c r="W444" s="30"/>
      <c r="X444" s="30" t="b">
        <f>IFERROR(OR('Upload Data'!$B431 = "", IFERROR(AND(LEN(AA444) &gt;= 2, MATCH(AB444, listCertificateTypes, 0), AC444 &gt; -1, INT(AC444) = AC444), FALSE)), FALSE)</f>
        <v>1</v>
      </c>
      <c r="Y444" s="30">
        <f>IFERROR(FIND("-", 'Upload Data'!$B431, 1), 1000)</f>
        <v>1000</v>
      </c>
      <c r="Z444" s="30">
        <f>IFERROR(FIND("-", 'Upload Data'!$B431, Y444 + 1), 1000)</f>
        <v>1000</v>
      </c>
      <c r="AA444" s="30" t="str">
        <f>IFERROR(LEFT('Upload Data'!$B431, Y444 - 1), "")</f>
        <v/>
      </c>
      <c r="AB444" s="30" t="str">
        <f>IFERROR(MID('Upload Data'!$B431, Y444 + 1, Z444 - Y444 - 1), "")</f>
        <v/>
      </c>
      <c r="AC444" s="30">
        <f>IFERROR(VALUE(RIGHT('Upload Data'!$B431, 6)), -1)</f>
        <v>-1</v>
      </c>
    </row>
    <row r="445" spans="1:29">
      <c r="A445" s="29">
        <f t="shared" si="52"/>
        <v>432</v>
      </c>
      <c r="B445" s="28" t="b">
        <f>NOT(IFERROR('Upload Data'!A432 = "ERROR", TRUE))</f>
        <v>1</v>
      </c>
      <c r="C445" s="28">
        <f t="shared" si="53"/>
        <v>432</v>
      </c>
      <c r="D445" s="30" t="b">
        <f>IF(B445, ('Upload Data'!A432 &amp; 'Upload Data'!B432 &amp; 'Upload Data'!D432 &amp; 'Upload Data'!E432 &amp; 'Upload Data'!F432) &lt;&gt; "", FALSE)</f>
        <v>0</v>
      </c>
      <c r="E445" s="28" t="str">
        <f t="shared" si="57"/>
        <v/>
      </c>
      <c r="F445" s="28" t="str">
        <f t="shared" si="58"/>
        <v/>
      </c>
      <c r="G445" s="30" t="b">
        <f t="shared" si="51"/>
        <v>1</v>
      </c>
      <c r="H445" s="30" t="b">
        <f>IFERROR(AND(OR(NOT(D445), 'Upload Data'!$A432 &lt;&gt; "", 'Upload Data'!$B432 &lt;&gt; ""), I445, J445, S445 &lt;= 1), FALSE)</f>
        <v>1</v>
      </c>
      <c r="I445" s="30" t="b">
        <f t="shared" si="54"/>
        <v>1</v>
      </c>
      <c r="J445" s="30" t="b">
        <f t="shared" si="55"/>
        <v>1</v>
      </c>
      <c r="K445" s="31" t="s">
        <v>81</v>
      </c>
      <c r="L445" s="31" t="s">
        <v>81</v>
      </c>
      <c r="M445" s="30" t="b">
        <f>IFERROR(OR(NOT(D445), 'Upload Data'!E432 &lt;&gt; ""), FALSE)</f>
        <v>1</v>
      </c>
      <c r="N445" s="30" t="b">
        <f>IFERROR(OR(AND(NOT(D445), 'Upload Data'!F432 = ""), IFERROR(MATCH('Upload Data'!F432, listTradingRelationship, 0), FALSE)), FALSE)</f>
        <v>1</v>
      </c>
      <c r="O445" s="30"/>
      <c r="P445" s="30"/>
      <c r="Q445" s="30"/>
      <c r="R445" s="30" t="str">
        <f>IFERROR(IF('Upload Data'!$A432 &lt;&gt; "", 'Upload Data'!$A432, 'Upload Data'!$B432) &amp; "-" &amp; 'Upload Data'!$C432, "-")</f>
        <v>-</v>
      </c>
      <c r="S445" s="30">
        <f t="shared" si="56"/>
        <v>0</v>
      </c>
      <c r="T445" s="30"/>
      <c r="U445" s="30" t="b">
        <f>IFERROR(OR('Upload Data'!$A432 = "", IFERROR(AND(LEN('Upload Data'!$A432 ) = 11, LEFT('Upload Data'!$A432, 4) = "FSC-", MID('Upload Data'!$A432, 5, 1) &gt;= "A", MID('Upload Data'!$A432, 5, 1) &lt;= "Z", V445 &gt; 0, INT(V445) = V445), FALSE)), FALSE)</f>
        <v>1</v>
      </c>
      <c r="V445" s="30">
        <f>IFERROR(VALUE(RIGHT('Upload Data'!$A432, 6)), -1)</f>
        <v>-1</v>
      </c>
      <c r="W445" s="30"/>
      <c r="X445" s="30" t="b">
        <f>IFERROR(OR('Upload Data'!$B432 = "", IFERROR(AND(LEN(AA445) &gt;= 2, MATCH(AB445, listCertificateTypes, 0), AC445 &gt; -1, INT(AC445) = AC445), FALSE)), FALSE)</f>
        <v>1</v>
      </c>
      <c r="Y445" s="30">
        <f>IFERROR(FIND("-", 'Upload Data'!$B432, 1), 1000)</f>
        <v>1000</v>
      </c>
      <c r="Z445" s="30">
        <f>IFERROR(FIND("-", 'Upload Data'!$B432, Y445 + 1), 1000)</f>
        <v>1000</v>
      </c>
      <c r="AA445" s="30" t="str">
        <f>IFERROR(LEFT('Upload Data'!$B432, Y445 - 1), "")</f>
        <v/>
      </c>
      <c r="AB445" s="30" t="str">
        <f>IFERROR(MID('Upload Data'!$B432, Y445 + 1, Z445 - Y445 - 1), "")</f>
        <v/>
      </c>
      <c r="AC445" s="30">
        <f>IFERROR(VALUE(RIGHT('Upload Data'!$B432, 6)), -1)</f>
        <v>-1</v>
      </c>
    </row>
    <row r="446" spans="1:29">
      <c r="A446" s="29">
        <f t="shared" si="52"/>
        <v>433</v>
      </c>
      <c r="B446" s="28" t="b">
        <f>NOT(IFERROR('Upload Data'!A433 = "ERROR", TRUE))</f>
        <v>1</v>
      </c>
      <c r="C446" s="28">
        <f t="shared" si="53"/>
        <v>433</v>
      </c>
      <c r="D446" s="30" t="b">
        <f>IF(B446, ('Upload Data'!A433 &amp; 'Upload Data'!B433 &amp; 'Upload Data'!D433 &amp; 'Upload Data'!E433 &amp; 'Upload Data'!F433) &lt;&gt; "", FALSE)</f>
        <v>0</v>
      </c>
      <c r="E446" s="28" t="str">
        <f t="shared" si="57"/>
        <v/>
      </c>
      <c r="F446" s="28" t="str">
        <f t="shared" si="58"/>
        <v/>
      </c>
      <c r="G446" s="30" t="b">
        <f t="shared" si="51"/>
        <v>1</v>
      </c>
      <c r="H446" s="30" t="b">
        <f>IFERROR(AND(OR(NOT(D446), 'Upload Data'!$A433 &lt;&gt; "", 'Upload Data'!$B433 &lt;&gt; ""), I446, J446, S446 &lt;= 1), FALSE)</f>
        <v>1</v>
      </c>
      <c r="I446" s="30" t="b">
        <f t="shared" si="54"/>
        <v>1</v>
      </c>
      <c r="J446" s="30" t="b">
        <f t="shared" si="55"/>
        <v>1</v>
      </c>
      <c r="K446" s="31" t="s">
        <v>81</v>
      </c>
      <c r="L446" s="31" t="s">
        <v>81</v>
      </c>
      <c r="M446" s="30" t="b">
        <f>IFERROR(OR(NOT(D446), 'Upload Data'!E433 &lt;&gt; ""), FALSE)</f>
        <v>1</v>
      </c>
      <c r="N446" s="30" t="b">
        <f>IFERROR(OR(AND(NOT(D446), 'Upload Data'!F433 = ""), IFERROR(MATCH('Upload Data'!F433, listTradingRelationship, 0), FALSE)), FALSE)</f>
        <v>1</v>
      </c>
      <c r="O446" s="30"/>
      <c r="P446" s="30"/>
      <c r="Q446" s="30"/>
      <c r="R446" s="30" t="str">
        <f>IFERROR(IF('Upload Data'!$A433 &lt;&gt; "", 'Upload Data'!$A433, 'Upload Data'!$B433) &amp; "-" &amp; 'Upload Data'!$C433, "-")</f>
        <v>-</v>
      </c>
      <c r="S446" s="30">
        <f t="shared" si="56"/>
        <v>0</v>
      </c>
      <c r="T446" s="30"/>
      <c r="U446" s="30" t="b">
        <f>IFERROR(OR('Upload Data'!$A433 = "", IFERROR(AND(LEN('Upload Data'!$A433 ) = 11, LEFT('Upload Data'!$A433, 4) = "FSC-", MID('Upload Data'!$A433, 5, 1) &gt;= "A", MID('Upload Data'!$A433, 5, 1) &lt;= "Z", V446 &gt; 0, INT(V446) = V446), FALSE)), FALSE)</f>
        <v>1</v>
      </c>
      <c r="V446" s="30">
        <f>IFERROR(VALUE(RIGHT('Upload Data'!$A433, 6)), -1)</f>
        <v>-1</v>
      </c>
      <c r="W446" s="30"/>
      <c r="X446" s="30" t="b">
        <f>IFERROR(OR('Upload Data'!$B433 = "", IFERROR(AND(LEN(AA446) &gt;= 2, MATCH(AB446, listCertificateTypes, 0), AC446 &gt; -1, INT(AC446) = AC446), FALSE)), FALSE)</f>
        <v>1</v>
      </c>
      <c r="Y446" s="30">
        <f>IFERROR(FIND("-", 'Upload Data'!$B433, 1), 1000)</f>
        <v>1000</v>
      </c>
      <c r="Z446" s="30">
        <f>IFERROR(FIND("-", 'Upload Data'!$B433, Y446 + 1), 1000)</f>
        <v>1000</v>
      </c>
      <c r="AA446" s="30" t="str">
        <f>IFERROR(LEFT('Upload Data'!$B433, Y446 - 1), "")</f>
        <v/>
      </c>
      <c r="AB446" s="30" t="str">
        <f>IFERROR(MID('Upload Data'!$B433, Y446 + 1, Z446 - Y446 - 1), "")</f>
        <v/>
      </c>
      <c r="AC446" s="30">
        <f>IFERROR(VALUE(RIGHT('Upload Data'!$B433, 6)), -1)</f>
        <v>-1</v>
      </c>
    </row>
    <row r="447" spans="1:29">
      <c r="A447" s="29">
        <f t="shared" si="52"/>
        <v>434</v>
      </c>
      <c r="B447" s="28" t="b">
        <f>NOT(IFERROR('Upload Data'!A434 = "ERROR", TRUE))</f>
        <v>1</v>
      </c>
      <c r="C447" s="28">
        <f t="shared" si="53"/>
        <v>434</v>
      </c>
      <c r="D447" s="30" t="b">
        <f>IF(B447, ('Upload Data'!A434 &amp; 'Upload Data'!B434 &amp; 'Upload Data'!D434 &amp; 'Upload Data'!E434 &amp; 'Upload Data'!F434) &lt;&gt; "", FALSE)</f>
        <v>0</v>
      </c>
      <c r="E447" s="28" t="str">
        <f t="shared" si="57"/>
        <v/>
      </c>
      <c r="F447" s="28" t="str">
        <f t="shared" si="58"/>
        <v/>
      </c>
      <c r="G447" s="30" t="b">
        <f t="shared" si="51"/>
        <v>1</v>
      </c>
      <c r="H447" s="30" t="b">
        <f>IFERROR(AND(OR(NOT(D447), 'Upload Data'!$A434 &lt;&gt; "", 'Upload Data'!$B434 &lt;&gt; ""), I447, J447, S447 &lt;= 1), FALSE)</f>
        <v>1</v>
      </c>
      <c r="I447" s="30" t="b">
        <f t="shared" si="54"/>
        <v>1</v>
      </c>
      <c r="J447" s="30" t="b">
        <f t="shared" si="55"/>
        <v>1</v>
      </c>
      <c r="K447" s="31" t="s">
        <v>81</v>
      </c>
      <c r="L447" s="31" t="s">
        <v>81</v>
      </c>
      <c r="M447" s="30" t="b">
        <f>IFERROR(OR(NOT(D447), 'Upload Data'!E434 &lt;&gt; ""), FALSE)</f>
        <v>1</v>
      </c>
      <c r="N447" s="30" t="b">
        <f>IFERROR(OR(AND(NOT(D447), 'Upload Data'!F434 = ""), IFERROR(MATCH('Upload Data'!F434, listTradingRelationship, 0), FALSE)), FALSE)</f>
        <v>1</v>
      </c>
      <c r="O447" s="30"/>
      <c r="P447" s="30"/>
      <c r="Q447" s="30"/>
      <c r="R447" s="30" t="str">
        <f>IFERROR(IF('Upload Data'!$A434 &lt;&gt; "", 'Upload Data'!$A434, 'Upload Data'!$B434) &amp; "-" &amp; 'Upload Data'!$C434, "-")</f>
        <v>-</v>
      </c>
      <c r="S447" s="30">
        <f t="shared" si="56"/>
        <v>0</v>
      </c>
      <c r="T447" s="30"/>
      <c r="U447" s="30" t="b">
        <f>IFERROR(OR('Upload Data'!$A434 = "", IFERROR(AND(LEN('Upload Data'!$A434 ) = 11, LEFT('Upload Data'!$A434, 4) = "FSC-", MID('Upload Data'!$A434, 5, 1) &gt;= "A", MID('Upload Data'!$A434, 5, 1) &lt;= "Z", V447 &gt; 0, INT(V447) = V447), FALSE)), FALSE)</f>
        <v>1</v>
      </c>
      <c r="V447" s="30">
        <f>IFERROR(VALUE(RIGHT('Upload Data'!$A434, 6)), -1)</f>
        <v>-1</v>
      </c>
      <c r="W447" s="30"/>
      <c r="X447" s="30" t="b">
        <f>IFERROR(OR('Upload Data'!$B434 = "", IFERROR(AND(LEN(AA447) &gt;= 2, MATCH(AB447, listCertificateTypes, 0), AC447 &gt; -1, INT(AC447) = AC447), FALSE)), FALSE)</f>
        <v>1</v>
      </c>
      <c r="Y447" s="30">
        <f>IFERROR(FIND("-", 'Upload Data'!$B434, 1), 1000)</f>
        <v>1000</v>
      </c>
      <c r="Z447" s="30">
        <f>IFERROR(FIND("-", 'Upload Data'!$B434, Y447 + 1), 1000)</f>
        <v>1000</v>
      </c>
      <c r="AA447" s="30" t="str">
        <f>IFERROR(LEFT('Upload Data'!$B434, Y447 - 1), "")</f>
        <v/>
      </c>
      <c r="AB447" s="30" t="str">
        <f>IFERROR(MID('Upload Data'!$B434, Y447 + 1, Z447 - Y447 - 1), "")</f>
        <v/>
      </c>
      <c r="AC447" s="30">
        <f>IFERROR(VALUE(RIGHT('Upload Data'!$B434, 6)), -1)</f>
        <v>-1</v>
      </c>
    </row>
    <row r="448" spans="1:29">
      <c r="A448" s="29">
        <f t="shared" si="52"/>
        <v>435</v>
      </c>
      <c r="B448" s="28" t="b">
        <f>NOT(IFERROR('Upload Data'!A435 = "ERROR", TRUE))</f>
        <v>1</v>
      </c>
      <c r="C448" s="28">
        <f t="shared" si="53"/>
        <v>435</v>
      </c>
      <c r="D448" s="30" t="b">
        <f>IF(B448, ('Upload Data'!A435 &amp; 'Upload Data'!B435 &amp; 'Upload Data'!D435 &amp; 'Upload Data'!E435 &amp; 'Upload Data'!F435) &lt;&gt; "", FALSE)</f>
        <v>0</v>
      </c>
      <c r="E448" s="28" t="str">
        <f t="shared" si="57"/>
        <v/>
      </c>
      <c r="F448" s="28" t="str">
        <f t="shared" si="58"/>
        <v/>
      </c>
      <c r="G448" s="30" t="b">
        <f t="shared" si="51"/>
        <v>1</v>
      </c>
      <c r="H448" s="30" t="b">
        <f>IFERROR(AND(OR(NOT(D448), 'Upload Data'!$A435 &lt;&gt; "", 'Upload Data'!$B435 &lt;&gt; ""), I448, J448, S448 &lt;= 1), FALSE)</f>
        <v>1</v>
      </c>
      <c r="I448" s="30" t="b">
        <f t="shared" si="54"/>
        <v>1</v>
      </c>
      <c r="J448" s="30" t="b">
        <f t="shared" si="55"/>
        <v>1</v>
      </c>
      <c r="K448" s="31" t="s">
        <v>81</v>
      </c>
      <c r="L448" s="31" t="s">
        <v>81</v>
      </c>
      <c r="M448" s="30" t="b">
        <f>IFERROR(OR(NOT(D448), 'Upload Data'!E435 &lt;&gt; ""), FALSE)</f>
        <v>1</v>
      </c>
      <c r="N448" s="30" t="b">
        <f>IFERROR(OR(AND(NOT(D448), 'Upload Data'!F435 = ""), IFERROR(MATCH('Upload Data'!F435, listTradingRelationship, 0), FALSE)), FALSE)</f>
        <v>1</v>
      </c>
      <c r="O448" s="30"/>
      <c r="P448" s="30"/>
      <c r="Q448" s="30"/>
      <c r="R448" s="30" t="str">
        <f>IFERROR(IF('Upload Data'!$A435 &lt;&gt; "", 'Upload Data'!$A435, 'Upload Data'!$B435) &amp; "-" &amp; 'Upload Data'!$C435, "-")</f>
        <v>-</v>
      </c>
      <c r="S448" s="30">
        <f t="shared" si="56"/>
        <v>0</v>
      </c>
      <c r="T448" s="30"/>
      <c r="U448" s="30" t="b">
        <f>IFERROR(OR('Upload Data'!$A435 = "", IFERROR(AND(LEN('Upload Data'!$A435 ) = 11, LEFT('Upload Data'!$A435, 4) = "FSC-", MID('Upload Data'!$A435, 5, 1) &gt;= "A", MID('Upload Data'!$A435, 5, 1) &lt;= "Z", V448 &gt; 0, INT(V448) = V448), FALSE)), FALSE)</f>
        <v>1</v>
      </c>
      <c r="V448" s="30">
        <f>IFERROR(VALUE(RIGHT('Upload Data'!$A435, 6)), -1)</f>
        <v>-1</v>
      </c>
      <c r="W448" s="30"/>
      <c r="X448" s="30" t="b">
        <f>IFERROR(OR('Upload Data'!$B435 = "", IFERROR(AND(LEN(AA448) &gt;= 2, MATCH(AB448, listCertificateTypes, 0), AC448 &gt; -1, INT(AC448) = AC448), FALSE)), FALSE)</f>
        <v>1</v>
      </c>
      <c r="Y448" s="30">
        <f>IFERROR(FIND("-", 'Upload Data'!$B435, 1), 1000)</f>
        <v>1000</v>
      </c>
      <c r="Z448" s="30">
        <f>IFERROR(FIND("-", 'Upload Data'!$B435, Y448 + 1), 1000)</f>
        <v>1000</v>
      </c>
      <c r="AA448" s="30" t="str">
        <f>IFERROR(LEFT('Upload Data'!$B435, Y448 - 1), "")</f>
        <v/>
      </c>
      <c r="AB448" s="30" t="str">
        <f>IFERROR(MID('Upload Data'!$B435, Y448 + 1, Z448 - Y448 - 1), "")</f>
        <v/>
      </c>
      <c r="AC448" s="30">
        <f>IFERROR(VALUE(RIGHT('Upload Data'!$B435, 6)), -1)</f>
        <v>-1</v>
      </c>
    </row>
    <row r="449" spans="1:29">
      <c r="A449" s="29">
        <f t="shared" si="52"/>
        <v>436</v>
      </c>
      <c r="B449" s="28" t="b">
        <f>NOT(IFERROR('Upload Data'!A436 = "ERROR", TRUE))</f>
        <v>1</v>
      </c>
      <c r="C449" s="28">
        <f t="shared" si="53"/>
        <v>436</v>
      </c>
      <c r="D449" s="30" t="b">
        <f>IF(B449, ('Upload Data'!A436 &amp; 'Upload Data'!B436 &amp; 'Upload Data'!D436 &amp; 'Upload Data'!E436 &amp; 'Upload Data'!F436) &lt;&gt; "", FALSE)</f>
        <v>0</v>
      </c>
      <c r="E449" s="28" t="str">
        <f t="shared" si="57"/>
        <v/>
      </c>
      <c r="F449" s="28" t="str">
        <f t="shared" si="58"/>
        <v/>
      </c>
      <c r="G449" s="30" t="b">
        <f t="shared" si="51"/>
        <v>1</v>
      </c>
      <c r="H449" s="30" t="b">
        <f>IFERROR(AND(OR(NOT(D449), 'Upload Data'!$A436 &lt;&gt; "", 'Upload Data'!$B436 &lt;&gt; ""), I449, J449, S449 &lt;= 1), FALSE)</f>
        <v>1</v>
      </c>
      <c r="I449" s="30" t="b">
        <f t="shared" si="54"/>
        <v>1</v>
      </c>
      <c r="J449" s="30" t="b">
        <f t="shared" si="55"/>
        <v>1</v>
      </c>
      <c r="K449" s="31" t="s">
        <v>81</v>
      </c>
      <c r="L449" s="31" t="s">
        <v>81</v>
      </c>
      <c r="M449" s="30" t="b">
        <f>IFERROR(OR(NOT(D449), 'Upload Data'!E436 &lt;&gt; ""), FALSE)</f>
        <v>1</v>
      </c>
      <c r="N449" s="30" t="b">
        <f>IFERROR(OR(AND(NOT(D449), 'Upload Data'!F436 = ""), IFERROR(MATCH('Upload Data'!F436, listTradingRelationship, 0), FALSE)), FALSE)</f>
        <v>1</v>
      </c>
      <c r="O449" s="30"/>
      <c r="P449" s="30"/>
      <c r="Q449" s="30"/>
      <c r="R449" s="30" t="str">
        <f>IFERROR(IF('Upload Data'!$A436 &lt;&gt; "", 'Upload Data'!$A436, 'Upload Data'!$B436) &amp; "-" &amp; 'Upload Data'!$C436, "-")</f>
        <v>-</v>
      </c>
      <c r="S449" s="30">
        <f t="shared" si="56"/>
        <v>0</v>
      </c>
      <c r="T449" s="30"/>
      <c r="U449" s="30" t="b">
        <f>IFERROR(OR('Upload Data'!$A436 = "", IFERROR(AND(LEN('Upload Data'!$A436 ) = 11, LEFT('Upload Data'!$A436, 4) = "FSC-", MID('Upload Data'!$A436, 5, 1) &gt;= "A", MID('Upload Data'!$A436, 5, 1) &lt;= "Z", V449 &gt; 0, INT(V449) = V449), FALSE)), FALSE)</f>
        <v>1</v>
      </c>
      <c r="V449" s="30">
        <f>IFERROR(VALUE(RIGHT('Upload Data'!$A436, 6)), -1)</f>
        <v>-1</v>
      </c>
      <c r="W449" s="30"/>
      <c r="X449" s="30" t="b">
        <f>IFERROR(OR('Upload Data'!$B436 = "", IFERROR(AND(LEN(AA449) &gt;= 2, MATCH(AB449, listCertificateTypes, 0), AC449 &gt; -1, INT(AC449) = AC449), FALSE)), FALSE)</f>
        <v>1</v>
      </c>
      <c r="Y449" s="30">
        <f>IFERROR(FIND("-", 'Upload Data'!$B436, 1), 1000)</f>
        <v>1000</v>
      </c>
      <c r="Z449" s="30">
        <f>IFERROR(FIND("-", 'Upload Data'!$B436, Y449 + 1), 1000)</f>
        <v>1000</v>
      </c>
      <c r="AA449" s="30" t="str">
        <f>IFERROR(LEFT('Upload Data'!$B436, Y449 - 1), "")</f>
        <v/>
      </c>
      <c r="AB449" s="30" t="str">
        <f>IFERROR(MID('Upload Data'!$B436, Y449 + 1, Z449 - Y449 - 1), "")</f>
        <v/>
      </c>
      <c r="AC449" s="30">
        <f>IFERROR(VALUE(RIGHT('Upload Data'!$B436, 6)), -1)</f>
        <v>-1</v>
      </c>
    </row>
    <row r="450" spans="1:29">
      <c r="A450" s="29">
        <f t="shared" si="52"/>
        <v>437</v>
      </c>
      <c r="B450" s="28" t="b">
        <f>NOT(IFERROR('Upload Data'!A437 = "ERROR", TRUE))</f>
        <v>1</v>
      </c>
      <c r="C450" s="28">
        <f t="shared" si="53"/>
        <v>437</v>
      </c>
      <c r="D450" s="30" t="b">
        <f>IF(B450, ('Upload Data'!A437 &amp; 'Upload Data'!B437 &amp; 'Upload Data'!D437 &amp; 'Upload Data'!E437 &amp; 'Upload Data'!F437) &lt;&gt; "", FALSE)</f>
        <v>0</v>
      </c>
      <c r="E450" s="28" t="str">
        <f t="shared" si="57"/>
        <v/>
      </c>
      <c r="F450" s="28" t="str">
        <f t="shared" si="58"/>
        <v/>
      </c>
      <c r="G450" s="30" t="b">
        <f t="shared" si="51"/>
        <v>1</v>
      </c>
      <c r="H450" s="30" t="b">
        <f>IFERROR(AND(OR(NOT(D450), 'Upload Data'!$A437 &lt;&gt; "", 'Upload Data'!$B437 &lt;&gt; ""), I450, J450, S450 &lt;= 1), FALSE)</f>
        <v>1</v>
      </c>
      <c r="I450" s="30" t="b">
        <f t="shared" si="54"/>
        <v>1</v>
      </c>
      <c r="J450" s="30" t="b">
        <f t="shared" si="55"/>
        <v>1</v>
      </c>
      <c r="K450" s="31" t="s">
        <v>81</v>
      </c>
      <c r="L450" s="31" t="s">
        <v>81</v>
      </c>
      <c r="M450" s="30" t="b">
        <f>IFERROR(OR(NOT(D450), 'Upload Data'!E437 &lt;&gt; ""), FALSE)</f>
        <v>1</v>
      </c>
      <c r="N450" s="30" t="b">
        <f>IFERROR(OR(AND(NOT(D450), 'Upload Data'!F437 = ""), IFERROR(MATCH('Upload Data'!F437, listTradingRelationship, 0), FALSE)), FALSE)</f>
        <v>1</v>
      </c>
      <c r="O450" s="30"/>
      <c r="P450" s="30"/>
      <c r="Q450" s="30"/>
      <c r="R450" s="30" t="str">
        <f>IFERROR(IF('Upload Data'!$A437 &lt;&gt; "", 'Upload Data'!$A437, 'Upload Data'!$B437) &amp; "-" &amp; 'Upload Data'!$C437, "-")</f>
        <v>-</v>
      </c>
      <c r="S450" s="30">
        <f t="shared" si="56"/>
        <v>0</v>
      </c>
      <c r="T450" s="30"/>
      <c r="U450" s="30" t="b">
        <f>IFERROR(OR('Upload Data'!$A437 = "", IFERROR(AND(LEN('Upload Data'!$A437 ) = 11, LEFT('Upload Data'!$A437, 4) = "FSC-", MID('Upload Data'!$A437, 5, 1) &gt;= "A", MID('Upload Data'!$A437, 5, 1) &lt;= "Z", V450 &gt; 0, INT(V450) = V450), FALSE)), FALSE)</f>
        <v>1</v>
      </c>
      <c r="V450" s="30">
        <f>IFERROR(VALUE(RIGHT('Upload Data'!$A437, 6)), -1)</f>
        <v>-1</v>
      </c>
      <c r="W450" s="30"/>
      <c r="X450" s="30" t="b">
        <f>IFERROR(OR('Upload Data'!$B437 = "", IFERROR(AND(LEN(AA450) &gt;= 2, MATCH(AB450, listCertificateTypes, 0), AC450 &gt; -1, INT(AC450) = AC450), FALSE)), FALSE)</f>
        <v>1</v>
      </c>
      <c r="Y450" s="30">
        <f>IFERROR(FIND("-", 'Upload Data'!$B437, 1), 1000)</f>
        <v>1000</v>
      </c>
      <c r="Z450" s="30">
        <f>IFERROR(FIND("-", 'Upload Data'!$B437, Y450 + 1), 1000)</f>
        <v>1000</v>
      </c>
      <c r="AA450" s="30" t="str">
        <f>IFERROR(LEFT('Upload Data'!$B437, Y450 - 1), "")</f>
        <v/>
      </c>
      <c r="AB450" s="30" t="str">
        <f>IFERROR(MID('Upload Data'!$B437, Y450 + 1, Z450 - Y450 - 1), "")</f>
        <v/>
      </c>
      <c r="AC450" s="30">
        <f>IFERROR(VALUE(RIGHT('Upload Data'!$B437, 6)), -1)</f>
        <v>-1</v>
      </c>
    </row>
    <row r="451" spans="1:29">
      <c r="A451" s="29">
        <f t="shared" si="52"/>
        <v>438</v>
      </c>
      <c r="B451" s="28" t="b">
        <f>NOT(IFERROR('Upload Data'!A438 = "ERROR", TRUE))</f>
        <v>1</v>
      </c>
      <c r="C451" s="28">
        <f t="shared" si="53"/>
        <v>438</v>
      </c>
      <c r="D451" s="30" t="b">
        <f>IF(B451, ('Upload Data'!A438 &amp; 'Upload Data'!B438 &amp; 'Upload Data'!D438 &amp; 'Upload Data'!E438 &amp; 'Upload Data'!F438) &lt;&gt; "", FALSE)</f>
        <v>0</v>
      </c>
      <c r="E451" s="28" t="str">
        <f t="shared" si="57"/>
        <v/>
      </c>
      <c r="F451" s="28" t="str">
        <f t="shared" si="58"/>
        <v/>
      </c>
      <c r="G451" s="30" t="b">
        <f t="shared" si="51"/>
        <v>1</v>
      </c>
      <c r="H451" s="30" t="b">
        <f>IFERROR(AND(OR(NOT(D451), 'Upload Data'!$A438 &lt;&gt; "", 'Upload Data'!$B438 &lt;&gt; ""), I451, J451, S451 &lt;= 1), FALSE)</f>
        <v>1</v>
      </c>
      <c r="I451" s="30" t="b">
        <f t="shared" si="54"/>
        <v>1</v>
      </c>
      <c r="J451" s="30" t="b">
        <f t="shared" si="55"/>
        <v>1</v>
      </c>
      <c r="K451" s="31" t="s">
        <v>81</v>
      </c>
      <c r="L451" s="31" t="s">
        <v>81</v>
      </c>
      <c r="M451" s="30" t="b">
        <f>IFERROR(OR(NOT(D451), 'Upload Data'!E438 &lt;&gt; ""), FALSE)</f>
        <v>1</v>
      </c>
      <c r="N451" s="30" t="b">
        <f>IFERROR(OR(AND(NOT(D451), 'Upload Data'!F438 = ""), IFERROR(MATCH('Upload Data'!F438, listTradingRelationship, 0), FALSE)), FALSE)</f>
        <v>1</v>
      </c>
      <c r="O451" s="30"/>
      <c r="P451" s="30"/>
      <c r="Q451" s="30"/>
      <c r="R451" s="30" t="str">
        <f>IFERROR(IF('Upload Data'!$A438 &lt;&gt; "", 'Upload Data'!$A438, 'Upload Data'!$B438) &amp; "-" &amp; 'Upload Data'!$C438, "-")</f>
        <v>-</v>
      </c>
      <c r="S451" s="30">
        <f t="shared" si="56"/>
        <v>0</v>
      </c>
      <c r="T451" s="30"/>
      <c r="U451" s="30" t="b">
        <f>IFERROR(OR('Upload Data'!$A438 = "", IFERROR(AND(LEN('Upload Data'!$A438 ) = 11, LEFT('Upload Data'!$A438, 4) = "FSC-", MID('Upload Data'!$A438, 5, 1) &gt;= "A", MID('Upload Data'!$A438, 5, 1) &lt;= "Z", V451 &gt; 0, INT(V451) = V451), FALSE)), FALSE)</f>
        <v>1</v>
      </c>
      <c r="V451" s="30">
        <f>IFERROR(VALUE(RIGHT('Upload Data'!$A438, 6)), -1)</f>
        <v>-1</v>
      </c>
      <c r="W451" s="30"/>
      <c r="X451" s="30" t="b">
        <f>IFERROR(OR('Upload Data'!$B438 = "", IFERROR(AND(LEN(AA451) &gt;= 2, MATCH(AB451, listCertificateTypes, 0), AC451 &gt; -1, INT(AC451) = AC451), FALSE)), FALSE)</f>
        <v>1</v>
      </c>
      <c r="Y451" s="30">
        <f>IFERROR(FIND("-", 'Upload Data'!$B438, 1), 1000)</f>
        <v>1000</v>
      </c>
      <c r="Z451" s="30">
        <f>IFERROR(FIND("-", 'Upload Data'!$B438, Y451 + 1), 1000)</f>
        <v>1000</v>
      </c>
      <c r="AA451" s="30" t="str">
        <f>IFERROR(LEFT('Upload Data'!$B438, Y451 - 1), "")</f>
        <v/>
      </c>
      <c r="AB451" s="30" t="str">
        <f>IFERROR(MID('Upload Data'!$B438, Y451 + 1, Z451 - Y451 - 1), "")</f>
        <v/>
      </c>
      <c r="AC451" s="30">
        <f>IFERROR(VALUE(RIGHT('Upload Data'!$B438, 6)), -1)</f>
        <v>-1</v>
      </c>
    </row>
    <row r="452" spans="1:29">
      <c r="A452" s="29">
        <f t="shared" si="52"/>
        <v>439</v>
      </c>
      <c r="B452" s="28" t="b">
        <f>NOT(IFERROR('Upload Data'!A439 = "ERROR", TRUE))</f>
        <v>1</v>
      </c>
      <c r="C452" s="28">
        <f t="shared" si="53"/>
        <v>439</v>
      </c>
      <c r="D452" s="30" t="b">
        <f>IF(B452, ('Upload Data'!A439 &amp; 'Upload Data'!B439 &amp; 'Upload Data'!D439 &amp; 'Upload Data'!E439 &amp; 'Upload Data'!F439) &lt;&gt; "", FALSE)</f>
        <v>0</v>
      </c>
      <c r="E452" s="28" t="str">
        <f t="shared" si="57"/>
        <v/>
      </c>
      <c r="F452" s="28" t="str">
        <f t="shared" si="58"/>
        <v/>
      </c>
      <c r="G452" s="30" t="b">
        <f t="shared" si="51"/>
        <v>1</v>
      </c>
      <c r="H452" s="30" t="b">
        <f>IFERROR(AND(OR(NOT(D452), 'Upload Data'!$A439 &lt;&gt; "", 'Upload Data'!$B439 &lt;&gt; ""), I452, J452, S452 &lt;= 1), FALSE)</f>
        <v>1</v>
      </c>
      <c r="I452" s="30" t="b">
        <f t="shared" si="54"/>
        <v>1</v>
      </c>
      <c r="J452" s="30" t="b">
        <f t="shared" si="55"/>
        <v>1</v>
      </c>
      <c r="K452" s="31" t="s">
        <v>81</v>
      </c>
      <c r="L452" s="31" t="s">
        <v>81</v>
      </c>
      <c r="M452" s="30" t="b">
        <f>IFERROR(OR(NOT(D452), 'Upload Data'!E439 &lt;&gt; ""), FALSE)</f>
        <v>1</v>
      </c>
      <c r="N452" s="30" t="b">
        <f>IFERROR(OR(AND(NOT(D452), 'Upload Data'!F439 = ""), IFERROR(MATCH('Upload Data'!F439, listTradingRelationship, 0), FALSE)), FALSE)</f>
        <v>1</v>
      </c>
      <c r="O452" s="30"/>
      <c r="P452" s="30"/>
      <c r="Q452" s="30"/>
      <c r="R452" s="30" t="str">
        <f>IFERROR(IF('Upload Data'!$A439 &lt;&gt; "", 'Upload Data'!$A439, 'Upload Data'!$B439) &amp; "-" &amp; 'Upload Data'!$C439, "-")</f>
        <v>-</v>
      </c>
      <c r="S452" s="30">
        <f t="shared" si="56"/>
        <v>0</v>
      </c>
      <c r="T452" s="30"/>
      <c r="U452" s="30" t="b">
        <f>IFERROR(OR('Upload Data'!$A439 = "", IFERROR(AND(LEN('Upload Data'!$A439 ) = 11, LEFT('Upload Data'!$A439, 4) = "FSC-", MID('Upload Data'!$A439, 5, 1) &gt;= "A", MID('Upload Data'!$A439, 5, 1) &lt;= "Z", V452 &gt; 0, INT(V452) = V452), FALSE)), FALSE)</f>
        <v>1</v>
      </c>
      <c r="V452" s="30">
        <f>IFERROR(VALUE(RIGHT('Upload Data'!$A439, 6)), -1)</f>
        <v>-1</v>
      </c>
      <c r="W452" s="30"/>
      <c r="X452" s="30" t="b">
        <f>IFERROR(OR('Upload Data'!$B439 = "", IFERROR(AND(LEN(AA452) &gt;= 2, MATCH(AB452, listCertificateTypes, 0), AC452 &gt; -1, INT(AC452) = AC452), FALSE)), FALSE)</f>
        <v>1</v>
      </c>
      <c r="Y452" s="30">
        <f>IFERROR(FIND("-", 'Upload Data'!$B439, 1), 1000)</f>
        <v>1000</v>
      </c>
      <c r="Z452" s="30">
        <f>IFERROR(FIND("-", 'Upload Data'!$B439, Y452 + 1), 1000)</f>
        <v>1000</v>
      </c>
      <c r="AA452" s="30" t="str">
        <f>IFERROR(LEFT('Upload Data'!$B439, Y452 - 1), "")</f>
        <v/>
      </c>
      <c r="AB452" s="30" t="str">
        <f>IFERROR(MID('Upload Data'!$B439, Y452 + 1, Z452 - Y452 - 1), "")</f>
        <v/>
      </c>
      <c r="AC452" s="30">
        <f>IFERROR(VALUE(RIGHT('Upload Data'!$B439, 6)), -1)</f>
        <v>-1</v>
      </c>
    </row>
    <row r="453" spans="1:29">
      <c r="A453" s="29">
        <f t="shared" si="52"/>
        <v>440</v>
      </c>
      <c r="B453" s="28" t="b">
        <f>NOT(IFERROR('Upload Data'!A440 = "ERROR", TRUE))</f>
        <v>1</v>
      </c>
      <c r="C453" s="28">
        <f t="shared" si="53"/>
        <v>440</v>
      </c>
      <c r="D453" s="30" t="b">
        <f>IF(B453, ('Upload Data'!A440 &amp; 'Upload Data'!B440 &amp; 'Upload Data'!D440 &amp; 'Upload Data'!E440 &amp; 'Upload Data'!F440) &lt;&gt; "", FALSE)</f>
        <v>0</v>
      </c>
      <c r="E453" s="28" t="str">
        <f t="shared" si="57"/>
        <v/>
      </c>
      <c r="F453" s="28" t="str">
        <f t="shared" si="58"/>
        <v/>
      </c>
      <c r="G453" s="30" t="b">
        <f t="shared" si="51"/>
        <v>1</v>
      </c>
      <c r="H453" s="30" t="b">
        <f>IFERROR(AND(OR(NOT(D453), 'Upload Data'!$A440 &lt;&gt; "", 'Upload Data'!$B440 &lt;&gt; ""), I453, J453, S453 &lt;= 1), FALSE)</f>
        <v>1</v>
      </c>
      <c r="I453" s="30" t="b">
        <f t="shared" si="54"/>
        <v>1</v>
      </c>
      <c r="J453" s="30" t="b">
        <f t="shared" si="55"/>
        <v>1</v>
      </c>
      <c r="K453" s="31" t="s">
        <v>81</v>
      </c>
      <c r="L453" s="31" t="s">
        <v>81</v>
      </c>
      <c r="M453" s="30" t="b">
        <f>IFERROR(OR(NOT(D453), 'Upload Data'!E440 &lt;&gt; ""), FALSE)</f>
        <v>1</v>
      </c>
      <c r="N453" s="30" t="b">
        <f>IFERROR(OR(AND(NOT(D453), 'Upload Data'!F440 = ""), IFERROR(MATCH('Upload Data'!F440, listTradingRelationship, 0), FALSE)), FALSE)</f>
        <v>1</v>
      </c>
      <c r="O453" s="30"/>
      <c r="P453" s="30"/>
      <c r="Q453" s="30"/>
      <c r="R453" s="30" t="str">
        <f>IFERROR(IF('Upload Data'!$A440 &lt;&gt; "", 'Upload Data'!$A440, 'Upload Data'!$B440) &amp; "-" &amp; 'Upload Data'!$C440, "-")</f>
        <v>-</v>
      </c>
      <c r="S453" s="30">
        <f t="shared" si="56"/>
        <v>0</v>
      </c>
      <c r="T453" s="30"/>
      <c r="U453" s="30" t="b">
        <f>IFERROR(OR('Upload Data'!$A440 = "", IFERROR(AND(LEN('Upload Data'!$A440 ) = 11, LEFT('Upload Data'!$A440, 4) = "FSC-", MID('Upload Data'!$A440, 5, 1) &gt;= "A", MID('Upload Data'!$A440, 5, 1) &lt;= "Z", V453 &gt; 0, INT(V453) = V453), FALSE)), FALSE)</f>
        <v>1</v>
      </c>
      <c r="V453" s="30">
        <f>IFERROR(VALUE(RIGHT('Upload Data'!$A440, 6)), -1)</f>
        <v>-1</v>
      </c>
      <c r="W453" s="30"/>
      <c r="X453" s="30" t="b">
        <f>IFERROR(OR('Upload Data'!$B440 = "", IFERROR(AND(LEN(AA453) &gt;= 2, MATCH(AB453, listCertificateTypes, 0), AC453 &gt; -1, INT(AC453) = AC453), FALSE)), FALSE)</f>
        <v>1</v>
      </c>
      <c r="Y453" s="30">
        <f>IFERROR(FIND("-", 'Upload Data'!$B440, 1), 1000)</f>
        <v>1000</v>
      </c>
      <c r="Z453" s="30">
        <f>IFERROR(FIND("-", 'Upload Data'!$B440, Y453 + 1), 1000)</f>
        <v>1000</v>
      </c>
      <c r="AA453" s="30" t="str">
        <f>IFERROR(LEFT('Upload Data'!$B440, Y453 - 1), "")</f>
        <v/>
      </c>
      <c r="AB453" s="30" t="str">
        <f>IFERROR(MID('Upload Data'!$B440, Y453 + 1, Z453 - Y453 - 1), "")</f>
        <v/>
      </c>
      <c r="AC453" s="30">
        <f>IFERROR(VALUE(RIGHT('Upload Data'!$B440, 6)), -1)</f>
        <v>-1</v>
      </c>
    </row>
    <row r="454" spans="1:29">
      <c r="A454" s="29">
        <f t="shared" si="52"/>
        <v>441</v>
      </c>
      <c r="B454" s="28" t="b">
        <f>NOT(IFERROR('Upload Data'!A441 = "ERROR", TRUE))</f>
        <v>1</v>
      </c>
      <c r="C454" s="28">
        <f t="shared" si="53"/>
        <v>441</v>
      </c>
      <c r="D454" s="30" t="b">
        <f>IF(B454, ('Upload Data'!A441 &amp; 'Upload Data'!B441 &amp; 'Upload Data'!D441 &amp; 'Upload Data'!E441 &amp; 'Upload Data'!F441) &lt;&gt; "", FALSE)</f>
        <v>0</v>
      </c>
      <c r="E454" s="28" t="str">
        <f t="shared" si="57"/>
        <v/>
      </c>
      <c r="F454" s="28" t="str">
        <f t="shared" si="58"/>
        <v/>
      </c>
      <c r="G454" s="30" t="b">
        <f t="shared" si="51"/>
        <v>1</v>
      </c>
      <c r="H454" s="30" t="b">
        <f>IFERROR(AND(OR(NOT(D454), 'Upload Data'!$A441 &lt;&gt; "", 'Upload Data'!$B441 &lt;&gt; ""), I454, J454, S454 &lt;= 1), FALSE)</f>
        <v>1</v>
      </c>
      <c r="I454" s="30" t="b">
        <f t="shared" si="54"/>
        <v>1</v>
      </c>
      <c r="J454" s="30" t="b">
        <f t="shared" si="55"/>
        <v>1</v>
      </c>
      <c r="K454" s="31" t="s">
        <v>81</v>
      </c>
      <c r="L454" s="31" t="s">
        <v>81</v>
      </c>
      <c r="M454" s="30" t="b">
        <f>IFERROR(OR(NOT(D454), 'Upload Data'!E441 &lt;&gt; ""), FALSE)</f>
        <v>1</v>
      </c>
      <c r="N454" s="30" t="b">
        <f>IFERROR(OR(AND(NOT(D454), 'Upload Data'!F441 = ""), IFERROR(MATCH('Upload Data'!F441, listTradingRelationship, 0), FALSE)), FALSE)</f>
        <v>1</v>
      </c>
      <c r="O454" s="30"/>
      <c r="P454" s="30"/>
      <c r="Q454" s="30"/>
      <c r="R454" s="30" t="str">
        <f>IFERROR(IF('Upload Data'!$A441 &lt;&gt; "", 'Upload Data'!$A441, 'Upload Data'!$B441) &amp; "-" &amp; 'Upload Data'!$C441, "-")</f>
        <v>-</v>
      </c>
      <c r="S454" s="30">
        <f t="shared" si="56"/>
        <v>0</v>
      </c>
      <c r="T454" s="30"/>
      <c r="U454" s="30" t="b">
        <f>IFERROR(OR('Upload Data'!$A441 = "", IFERROR(AND(LEN('Upload Data'!$A441 ) = 11, LEFT('Upload Data'!$A441, 4) = "FSC-", MID('Upload Data'!$A441, 5, 1) &gt;= "A", MID('Upload Data'!$A441, 5, 1) &lt;= "Z", V454 &gt; 0, INT(V454) = V454), FALSE)), FALSE)</f>
        <v>1</v>
      </c>
      <c r="V454" s="30">
        <f>IFERROR(VALUE(RIGHT('Upload Data'!$A441, 6)), -1)</f>
        <v>-1</v>
      </c>
      <c r="W454" s="30"/>
      <c r="X454" s="30" t="b">
        <f>IFERROR(OR('Upload Data'!$B441 = "", IFERROR(AND(LEN(AA454) &gt;= 2, MATCH(AB454, listCertificateTypes, 0), AC454 &gt; -1, INT(AC454) = AC454), FALSE)), FALSE)</f>
        <v>1</v>
      </c>
      <c r="Y454" s="30">
        <f>IFERROR(FIND("-", 'Upload Data'!$B441, 1), 1000)</f>
        <v>1000</v>
      </c>
      <c r="Z454" s="30">
        <f>IFERROR(FIND("-", 'Upload Data'!$B441, Y454 + 1), 1000)</f>
        <v>1000</v>
      </c>
      <c r="AA454" s="30" t="str">
        <f>IFERROR(LEFT('Upload Data'!$B441, Y454 - 1), "")</f>
        <v/>
      </c>
      <c r="AB454" s="30" t="str">
        <f>IFERROR(MID('Upload Data'!$B441, Y454 + 1, Z454 - Y454 - 1), "")</f>
        <v/>
      </c>
      <c r="AC454" s="30">
        <f>IFERROR(VALUE(RIGHT('Upload Data'!$B441, 6)), -1)</f>
        <v>-1</v>
      </c>
    </row>
    <row r="455" spans="1:29">
      <c r="A455" s="29">
        <f t="shared" si="52"/>
        <v>442</v>
      </c>
      <c r="B455" s="28" t="b">
        <f>NOT(IFERROR('Upload Data'!A442 = "ERROR", TRUE))</f>
        <v>1</v>
      </c>
      <c r="C455" s="28">
        <f t="shared" si="53"/>
        <v>442</v>
      </c>
      <c r="D455" s="30" t="b">
        <f>IF(B455, ('Upload Data'!A442 &amp; 'Upload Data'!B442 &amp; 'Upload Data'!D442 &amp; 'Upload Data'!E442 &amp; 'Upload Data'!F442) &lt;&gt; "", FALSE)</f>
        <v>0</v>
      </c>
      <c r="E455" s="28" t="str">
        <f t="shared" si="57"/>
        <v/>
      </c>
      <c r="F455" s="28" t="str">
        <f t="shared" si="58"/>
        <v/>
      </c>
      <c r="G455" s="30" t="b">
        <f t="shared" si="51"/>
        <v>1</v>
      </c>
      <c r="H455" s="30" t="b">
        <f>IFERROR(AND(OR(NOT(D455), 'Upload Data'!$A442 &lt;&gt; "", 'Upload Data'!$B442 &lt;&gt; ""), I455, J455, S455 &lt;= 1), FALSE)</f>
        <v>1</v>
      </c>
      <c r="I455" s="30" t="b">
        <f t="shared" si="54"/>
        <v>1</v>
      </c>
      <c r="J455" s="30" t="b">
        <f t="shared" si="55"/>
        <v>1</v>
      </c>
      <c r="K455" s="31" t="s">
        <v>81</v>
      </c>
      <c r="L455" s="31" t="s">
        <v>81</v>
      </c>
      <c r="M455" s="30" t="b">
        <f>IFERROR(OR(NOT(D455), 'Upload Data'!E442 &lt;&gt; ""), FALSE)</f>
        <v>1</v>
      </c>
      <c r="N455" s="30" t="b">
        <f>IFERROR(OR(AND(NOT(D455), 'Upload Data'!F442 = ""), IFERROR(MATCH('Upload Data'!F442, listTradingRelationship, 0), FALSE)), FALSE)</f>
        <v>1</v>
      </c>
      <c r="O455" s="30"/>
      <c r="P455" s="30"/>
      <c r="Q455" s="30"/>
      <c r="R455" s="30" t="str">
        <f>IFERROR(IF('Upload Data'!$A442 &lt;&gt; "", 'Upload Data'!$A442, 'Upload Data'!$B442) &amp; "-" &amp; 'Upload Data'!$C442, "-")</f>
        <v>-</v>
      </c>
      <c r="S455" s="30">
        <f t="shared" si="56"/>
        <v>0</v>
      </c>
      <c r="T455" s="30"/>
      <c r="U455" s="30" t="b">
        <f>IFERROR(OR('Upload Data'!$A442 = "", IFERROR(AND(LEN('Upload Data'!$A442 ) = 11, LEFT('Upload Data'!$A442, 4) = "FSC-", MID('Upload Data'!$A442, 5, 1) &gt;= "A", MID('Upload Data'!$A442, 5, 1) &lt;= "Z", V455 &gt; 0, INT(V455) = V455), FALSE)), FALSE)</f>
        <v>1</v>
      </c>
      <c r="V455" s="30">
        <f>IFERROR(VALUE(RIGHT('Upload Data'!$A442, 6)), -1)</f>
        <v>-1</v>
      </c>
      <c r="W455" s="30"/>
      <c r="X455" s="30" t="b">
        <f>IFERROR(OR('Upload Data'!$B442 = "", IFERROR(AND(LEN(AA455) &gt;= 2, MATCH(AB455, listCertificateTypes, 0), AC455 &gt; -1, INT(AC455) = AC455), FALSE)), FALSE)</f>
        <v>1</v>
      </c>
      <c r="Y455" s="30">
        <f>IFERROR(FIND("-", 'Upload Data'!$B442, 1), 1000)</f>
        <v>1000</v>
      </c>
      <c r="Z455" s="30">
        <f>IFERROR(FIND("-", 'Upload Data'!$B442, Y455 + 1), 1000)</f>
        <v>1000</v>
      </c>
      <c r="AA455" s="30" t="str">
        <f>IFERROR(LEFT('Upload Data'!$B442, Y455 - 1), "")</f>
        <v/>
      </c>
      <c r="AB455" s="30" t="str">
        <f>IFERROR(MID('Upload Data'!$B442, Y455 + 1, Z455 - Y455 - 1), "")</f>
        <v/>
      </c>
      <c r="AC455" s="30">
        <f>IFERROR(VALUE(RIGHT('Upload Data'!$B442, 6)), -1)</f>
        <v>-1</v>
      </c>
    </row>
    <row r="456" spans="1:29">
      <c r="A456" s="29">
        <f t="shared" si="52"/>
        <v>443</v>
      </c>
      <c r="B456" s="28" t="b">
        <f>NOT(IFERROR('Upload Data'!A443 = "ERROR", TRUE))</f>
        <v>1</v>
      </c>
      <c r="C456" s="28">
        <f t="shared" si="53"/>
        <v>443</v>
      </c>
      <c r="D456" s="30" t="b">
        <f>IF(B456, ('Upload Data'!A443 &amp; 'Upload Data'!B443 &amp; 'Upload Data'!D443 &amp; 'Upload Data'!E443 &amp; 'Upload Data'!F443) &lt;&gt; "", FALSE)</f>
        <v>0</v>
      </c>
      <c r="E456" s="28" t="str">
        <f t="shared" si="57"/>
        <v/>
      </c>
      <c r="F456" s="28" t="str">
        <f t="shared" si="58"/>
        <v/>
      </c>
      <c r="G456" s="30" t="b">
        <f t="shared" si="51"/>
        <v>1</v>
      </c>
      <c r="H456" s="30" t="b">
        <f>IFERROR(AND(OR(NOT(D456), 'Upload Data'!$A443 &lt;&gt; "", 'Upload Data'!$B443 &lt;&gt; ""), I456, J456, S456 &lt;= 1), FALSE)</f>
        <v>1</v>
      </c>
      <c r="I456" s="30" t="b">
        <f t="shared" si="54"/>
        <v>1</v>
      </c>
      <c r="J456" s="30" t="b">
        <f t="shared" si="55"/>
        <v>1</v>
      </c>
      <c r="K456" s="31" t="s">
        <v>81</v>
      </c>
      <c r="L456" s="31" t="s">
        <v>81</v>
      </c>
      <c r="M456" s="30" t="b">
        <f>IFERROR(OR(NOT(D456), 'Upload Data'!E443 &lt;&gt; ""), FALSE)</f>
        <v>1</v>
      </c>
      <c r="N456" s="30" t="b">
        <f>IFERROR(OR(AND(NOT(D456), 'Upload Data'!F443 = ""), IFERROR(MATCH('Upload Data'!F443, listTradingRelationship, 0), FALSE)), FALSE)</f>
        <v>1</v>
      </c>
      <c r="O456" s="30"/>
      <c r="P456" s="30"/>
      <c r="Q456" s="30"/>
      <c r="R456" s="30" t="str">
        <f>IFERROR(IF('Upload Data'!$A443 &lt;&gt; "", 'Upload Data'!$A443, 'Upload Data'!$B443) &amp; "-" &amp; 'Upload Data'!$C443, "-")</f>
        <v>-</v>
      </c>
      <c r="S456" s="30">
        <f t="shared" si="56"/>
        <v>0</v>
      </c>
      <c r="T456" s="30"/>
      <c r="U456" s="30" t="b">
        <f>IFERROR(OR('Upload Data'!$A443 = "", IFERROR(AND(LEN('Upload Data'!$A443 ) = 11, LEFT('Upload Data'!$A443, 4) = "FSC-", MID('Upload Data'!$A443, 5, 1) &gt;= "A", MID('Upload Data'!$A443, 5, 1) &lt;= "Z", V456 &gt; 0, INT(V456) = V456), FALSE)), FALSE)</f>
        <v>1</v>
      </c>
      <c r="V456" s="30">
        <f>IFERROR(VALUE(RIGHT('Upload Data'!$A443, 6)), -1)</f>
        <v>-1</v>
      </c>
      <c r="W456" s="30"/>
      <c r="X456" s="30" t="b">
        <f>IFERROR(OR('Upload Data'!$B443 = "", IFERROR(AND(LEN(AA456) &gt;= 2, MATCH(AB456, listCertificateTypes, 0), AC456 &gt; -1, INT(AC456) = AC456), FALSE)), FALSE)</f>
        <v>1</v>
      </c>
      <c r="Y456" s="30">
        <f>IFERROR(FIND("-", 'Upload Data'!$B443, 1), 1000)</f>
        <v>1000</v>
      </c>
      <c r="Z456" s="30">
        <f>IFERROR(FIND("-", 'Upload Data'!$B443, Y456 + 1), 1000)</f>
        <v>1000</v>
      </c>
      <c r="AA456" s="30" t="str">
        <f>IFERROR(LEFT('Upload Data'!$B443, Y456 - 1), "")</f>
        <v/>
      </c>
      <c r="AB456" s="30" t="str">
        <f>IFERROR(MID('Upload Data'!$B443, Y456 + 1, Z456 - Y456 - 1), "")</f>
        <v/>
      </c>
      <c r="AC456" s="30">
        <f>IFERROR(VALUE(RIGHT('Upload Data'!$B443, 6)), -1)</f>
        <v>-1</v>
      </c>
    </row>
    <row r="457" spans="1:29">
      <c r="A457" s="29">
        <f t="shared" si="52"/>
        <v>444</v>
      </c>
      <c r="B457" s="28" t="b">
        <f>NOT(IFERROR('Upload Data'!A444 = "ERROR", TRUE))</f>
        <v>1</v>
      </c>
      <c r="C457" s="28">
        <f t="shared" si="53"/>
        <v>444</v>
      </c>
      <c r="D457" s="30" t="b">
        <f>IF(B457, ('Upload Data'!A444 &amp; 'Upload Data'!B444 &amp; 'Upload Data'!D444 &amp; 'Upload Data'!E444 &amp; 'Upload Data'!F444) &lt;&gt; "", FALSE)</f>
        <v>0</v>
      </c>
      <c r="E457" s="28" t="str">
        <f t="shared" si="57"/>
        <v/>
      </c>
      <c r="F457" s="28" t="str">
        <f t="shared" si="58"/>
        <v/>
      </c>
      <c r="G457" s="30" t="b">
        <f t="shared" si="51"/>
        <v>1</v>
      </c>
      <c r="H457" s="30" t="b">
        <f>IFERROR(AND(OR(NOT(D457), 'Upload Data'!$A444 &lt;&gt; "", 'Upload Data'!$B444 &lt;&gt; ""), I457, J457, S457 &lt;= 1), FALSE)</f>
        <v>1</v>
      </c>
      <c r="I457" s="30" t="b">
        <f t="shared" si="54"/>
        <v>1</v>
      </c>
      <c r="J457" s="30" t="b">
        <f t="shared" si="55"/>
        <v>1</v>
      </c>
      <c r="K457" s="31" t="s">
        <v>81</v>
      </c>
      <c r="L457" s="31" t="s">
        <v>81</v>
      </c>
      <c r="M457" s="30" t="b">
        <f>IFERROR(OR(NOT(D457), 'Upload Data'!E444 &lt;&gt; ""), FALSE)</f>
        <v>1</v>
      </c>
      <c r="N457" s="30" t="b">
        <f>IFERROR(OR(AND(NOT(D457), 'Upload Data'!F444 = ""), IFERROR(MATCH('Upload Data'!F444, listTradingRelationship, 0), FALSE)), FALSE)</f>
        <v>1</v>
      </c>
      <c r="O457" s="30"/>
      <c r="P457" s="30"/>
      <c r="Q457" s="30"/>
      <c r="R457" s="30" t="str">
        <f>IFERROR(IF('Upload Data'!$A444 &lt;&gt; "", 'Upload Data'!$A444, 'Upload Data'!$B444) &amp; "-" &amp; 'Upload Data'!$C444, "-")</f>
        <v>-</v>
      </c>
      <c r="S457" s="30">
        <f t="shared" si="56"/>
        <v>0</v>
      </c>
      <c r="T457" s="30"/>
      <c r="U457" s="30" t="b">
        <f>IFERROR(OR('Upload Data'!$A444 = "", IFERROR(AND(LEN('Upload Data'!$A444 ) = 11, LEFT('Upload Data'!$A444, 4) = "FSC-", MID('Upload Data'!$A444, 5, 1) &gt;= "A", MID('Upload Data'!$A444, 5, 1) &lt;= "Z", V457 &gt; 0, INT(V457) = V457), FALSE)), FALSE)</f>
        <v>1</v>
      </c>
      <c r="V457" s="30">
        <f>IFERROR(VALUE(RIGHT('Upload Data'!$A444, 6)), -1)</f>
        <v>-1</v>
      </c>
      <c r="W457" s="30"/>
      <c r="X457" s="30" t="b">
        <f>IFERROR(OR('Upload Data'!$B444 = "", IFERROR(AND(LEN(AA457) &gt;= 2, MATCH(AB457, listCertificateTypes, 0), AC457 &gt; -1, INT(AC457) = AC457), FALSE)), FALSE)</f>
        <v>1</v>
      </c>
      <c r="Y457" s="30">
        <f>IFERROR(FIND("-", 'Upload Data'!$B444, 1), 1000)</f>
        <v>1000</v>
      </c>
      <c r="Z457" s="30">
        <f>IFERROR(FIND("-", 'Upload Data'!$B444, Y457 + 1), 1000)</f>
        <v>1000</v>
      </c>
      <c r="AA457" s="30" t="str">
        <f>IFERROR(LEFT('Upload Data'!$B444, Y457 - 1), "")</f>
        <v/>
      </c>
      <c r="AB457" s="30" t="str">
        <f>IFERROR(MID('Upload Data'!$B444, Y457 + 1, Z457 - Y457 - 1), "")</f>
        <v/>
      </c>
      <c r="AC457" s="30">
        <f>IFERROR(VALUE(RIGHT('Upload Data'!$B444, 6)), -1)</f>
        <v>-1</v>
      </c>
    </row>
    <row r="458" spans="1:29">
      <c r="A458" s="29">
        <f t="shared" si="52"/>
        <v>445</v>
      </c>
      <c r="B458" s="28" t="b">
        <f>NOT(IFERROR('Upload Data'!A445 = "ERROR", TRUE))</f>
        <v>1</v>
      </c>
      <c r="C458" s="28">
        <f t="shared" si="53"/>
        <v>445</v>
      </c>
      <c r="D458" s="30" t="b">
        <f>IF(B458, ('Upload Data'!A445 &amp; 'Upload Data'!B445 &amp; 'Upload Data'!D445 &amp; 'Upload Data'!E445 &amp; 'Upload Data'!F445) &lt;&gt; "", FALSE)</f>
        <v>0</v>
      </c>
      <c r="E458" s="28" t="str">
        <f t="shared" si="57"/>
        <v/>
      </c>
      <c r="F458" s="28" t="str">
        <f t="shared" si="58"/>
        <v/>
      </c>
      <c r="G458" s="30" t="b">
        <f t="shared" si="51"/>
        <v>1</v>
      </c>
      <c r="H458" s="30" t="b">
        <f>IFERROR(AND(OR(NOT(D458), 'Upload Data'!$A445 &lt;&gt; "", 'Upload Data'!$B445 &lt;&gt; ""), I458, J458, S458 &lt;= 1), FALSE)</f>
        <v>1</v>
      </c>
      <c r="I458" s="30" t="b">
        <f t="shared" si="54"/>
        <v>1</v>
      </c>
      <c r="J458" s="30" t="b">
        <f t="shared" si="55"/>
        <v>1</v>
      </c>
      <c r="K458" s="31" t="s">
        <v>81</v>
      </c>
      <c r="L458" s="31" t="s">
        <v>81</v>
      </c>
      <c r="M458" s="30" t="b">
        <f>IFERROR(OR(NOT(D458), 'Upload Data'!E445 &lt;&gt; ""), FALSE)</f>
        <v>1</v>
      </c>
      <c r="N458" s="30" t="b">
        <f>IFERROR(OR(AND(NOT(D458), 'Upload Data'!F445 = ""), IFERROR(MATCH('Upload Data'!F445, listTradingRelationship, 0), FALSE)), FALSE)</f>
        <v>1</v>
      </c>
      <c r="O458" s="30"/>
      <c r="P458" s="30"/>
      <c r="Q458" s="30"/>
      <c r="R458" s="30" t="str">
        <f>IFERROR(IF('Upload Data'!$A445 &lt;&gt; "", 'Upload Data'!$A445, 'Upload Data'!$B445) &amp; "-" &amp; 'Upload Data'!$C445, "-")</f>
        <v>-</v>
      </c>
      <c r="S458" s="30">
        <f t="shared" si="56"/>
        <v>0</v>
      </c>
      <c r="T458" s="30"/>
      <c r="U458" s="30" t="b">
        <f>IFERROR(OR('Upload Data'!$A445 = "", IFERROR(AND(LEN('Upload Data'!$A445 ) = 11, LEFT('Upload Data'!$A445, 4) = "FSC-", MID('Upload Data'!$A445, 5, 1) &gt;= "A", MID('Upload Data'!$A445, 5, 1) &lt;= "Z", V458 &gt; 0, INT(V458) = V458), FALSE)), FALSE)</f>
        <v>1</v>
      </c>
      <c r="V458" s="30">
        <f>IFERROR(VALUE(RIGHT('Upload Data'!$A445, 6)), -1)</f>
        <v>-1</v>
      </c>
      <c r="W458" s="30"/>
      <c r="X458" s="30" t="b">
        <f>IFERROR(OR('Upload Data'!$B445 = "", IFERROR(AND(LEN(AA458) &gt;= 2, MATCH(AB458, listCertificateTypes, 0), AC458 &gt; -1, INT(AC458) = AC458), FALSE)), FALSE)</f>
        <v>1</v>
      </c>
      <c r="Y458" s="30">
        <f>IFERROR(FIND("-", 'Upload Data'!$B445, 1), 1000)</f>
        <v>1000</v>
      </c>
      <c r="Z458" s="30">
        <f>IFERROR(FIND("-", 'Upload Data'!$B445, Y458 + 1), 1000)</f>
        <v>1000</v>
      </c>
      <c r="AA458" s="30" t="str">
        <f>IFERROR(LEFT('Upload Data'!$B445, Y458 - 1), "")</f>
        <v/>
      </c>
      <c r="AB458" s="30" t="str">
        <f>IFERROR(MID('Upload Data'!$B445, Y458 + 1, Z458 - Y458 - 1), "")</f>
        <v/>
      </c>
      <c r="AC458" s="30">
        <f>IFERROR(VALUE(RIGHT('Upload Data'!$B445, 6)), -1)</f>
        <v>-1</v>
      </c>
    </row>
    <row r="459" spans="1:29">
      <c r="A459" s="29">
        <f t="shared" si="52"/>
        <v>446</v>
      </c>
      <c r="B459" s="28" t="b">
        <f>NOT(IFERROR('Upload Data'!A446 = "ERROR", TRUE))</f>
        <v>1</v>
      </c>
      <c r="C459" s="28">
        <f t="shared" si="53"/>
        <v>446</v>
      </c>
      <c r="D459" s="30" t="b">
        <f>IF(B459, ('Upload Data'!A446 &amp; 'Upload Data'!B446 &amp; 'Upload Data'!D446 &amp; 'Upload Data'!E446 &amp; 'Upload Data'!F446) &lt;&gt; "", FALSE)</f>
        <v>0</v>
      </c>
      <c r="E459" s="28" t="str">
        <f t="shared" si="57"/>
        <v/>
      </c>
      <c r="F459" s="28" t="str">
        <f t="shared" si="58"/>
        <v/>
      </c>
      <c r="G459" s="30" t="b">
        <f t="shared" si="51"/>
        <v>1</v>
      </c>
      <c r="H459" s="30" t="b">
        <f>IFERROR(AND(OR(NOT(D459), 'Upload Data'!$A446 &lt;&gt; "", 'Upload Data'!$B446 &lt;&gt; ""), I459, J459, S459 &lt;= 1), FALSE)</f>
        <v>1</v>
      </c>
      <c r="I459" s="30" t="b">
        <f t="shared" si="54"/>
        <v>1</v>
      </c>
      <c r="J459" s="30" t="b">
        <f t="shared" si="55"/>
        <v>1</v>
      </c>
      <c r="K459" s="31" t="s">
        <v>81</v>
      </c>
      <c r="L459" s="31" t="s">
        <v>81</v>
      </c>
      <c r="M459" s="30" t="b">
        <f>IFERROR(OR(NOT(D459), 'Upload Data'!E446 &lt;&gt; ""), FALSE)</f>
        <v>1</v>
      </c>
      <c r="N459" s="30" t="b">
        <f>IFERROR(OR(AND(NOT(D459), 'Upload Data'!F446 = ""), IFERROR(MATCH('Upload Data'!F446, listTradingRelationship, 0), FALSE)), FALSE)</f>
        <v>1</v>
      </c>
      <c r="O459" s="30"/>
      <c r="P459" s="30"/>
      <c r="Q459" s="30"/>
      <c r="R459" s="30" t="str">
        <f>IFERROR(IF('Upload Data'!$A446 &lt;&gt; "", 'Upload Data'!$A446, 'Upload Data'!$B446) &amp; "-" &amp; 'Upload Data'!$C446, "-")</f>
        <v>-</v>
      </c>
      <c r="S459" s="30">
        <f t="shared" si="56"/>
        <v>0</v>
      </c>
      <c r="T459" s="30"/>
      <c r="U459" s="30" t="b">
        <f>IFERROR(OR('Upload Data'!$A446 = "", IFERROR(AND(LEN('Upload Data'!$A446 ) = 11, LEFT('Upload Data'!$A446, 4) = "FSC-", MID('Upload Data'!$A446, 5, 1) &gt;= "A", MID('Upload Data'!$A446, 5, 1) &lt;= "Z", V459 &gt; 0, INT(V459) = V459), FALSE)), FALSE)</f>
        <v>1</v>
      </c>
      <c r="V459" s="30">
        <f>IFERROR(VALUE(RIGHT('Upload Data'!$A446, 6)), -1)</f>
        <v>-1</v>
      </c>
      <c r="W459" s="30"/>
      <c r="X459" s="30" t="b">
        <f>IFERROR(OR('Upload Data'!$B446 = "", IFERROR(AND(LEN(AA459) &gt;= 2, MATCH(AB459, listCertificateTypes, 0), AC459 &gt; -1, INT(AC459) = AC459), FALSE)), FALSE)</f>
        <v>1</v>
      </c>
      <c r="Y459" s="30">
        <f>IFERROR(FIND("-", 'Upload Data'!$B446, 1), 1000)</f>
        <v>1000</v>
      </c>
      <c r="Z459" s="30">
        <f>IFERROR(FIND("-", 'Upload Data'!$B446, Y459 + 1), 1000)</f>
        <v>1000</v>
      </c>
      <c r="AA459" s="30" t="str">
        <f>IFERROR(LEFT('Upload Data'!$B446, Y459 - 1), "")</f>
        <v/>
      </c>
      <c r="AB459" s="30" t="str">
        <f>IFERROR(MID('Upload Data'!$B446, Y459 + 1, Z459 - Y459 - 1), "")</f>
        <v/>
      </c>
      <c r="AC459" s="30">
        <f>IFERROR(VALUE(RIGHT('Upload Data'!$B446, 6)), -1)</f>
        <v>-1</v>
      </c>
    </row>
    <row r="460" spans="1:29">
      <c r="A460" s="29">
        <f t="shared" si="52"/>
        <v>447</v>
      </c>
      <c r="B460" s="28" t="b">
        <f>NOT(IFERROR('Upload Data'!A447 = "ERROR", TRUE))</f>
        <v>1</v>
      </c>
      <c r="C460" s="28">
        <f t="shared" si="53"/>
        <v>447</v>
      </c>
      <c r="D460" s="30" t="b">
        <f>IF(B460, ('Upload Data'!A447 &amp; 'Upload Data'!B447 &amp; 'Upload Data'!D447 &amp; 'Upload Data'!E447 &amp; 'Upload Data'!F447) &lt;&gt; "", FALSE)</f>
        <v>0</v>
      </c>
      <c r="E460" s="28" t="str">
        <f t="shared" si="57"/>
        <v/>
      </c>
      <c r="F460" s="28" t="str">
        <f t="shared" si="58"/>
        <v/>
      </c>
      <c r="G460" s="30" t="b">
        <f t="shared" si="51"/>
        <v>1</v>
      </c>
      <c r="H460" s="30" t="b">
        <f>IFERROR(AND(OR(NOT(D460), 'Upload Data'!$A447 &lt;&gt; "", 'Upload Data'!$B447 &lt;&gt; ""), I460, J460, S460 &lt;= 1), FALSE)</f>
        <v>1</v>
      </c>
      <c r="I460" s="30" t="b">
        <f t="shared" si="54"/>
        <v>1</v>
      </c>
      <c r="J460" s="30" t="b">
        <f t="shared" si="55"/>
        <v>1</v>
      </c>
      <c r="K460" s="31" t="s">
        <v>81</v>
      </c>
      <c r="L460" s="31" t="s">
        <v>81</v>
      </c>
      <c r="M460" s="30" t="b">
        <f>IFERROR(OR(NOT(D460), 'Upload Data'!E447 &lt;&gt; ""), FALSE)</f>
        <v>1</v>
      </c>
      <c r="N460" s="30" t="b">
        <f>IFERROR(OR(AND(NOT(D460), 'Upload Data'!F447 = ""), IFERROR(MATCH('Upload Data'!F447, listTradingRelationship, 0), FALSE)), FALSE)</f>
        <v>1</v>
      </c>
      <c r="O460" s="30"/>
      <c r="P460" s="30"/>
      <c r="Q460" s="30"/>
      <c r="R460" s="30" t="str">
        <f>IFERROR(IF('Upload Data'!$A447 &lt;&gt; "", 'Upload Data'!$A447, 'Upload Data'!$B447) &amp; "-" &amp; 'Upload Data'!$C447, "-")</f>
        <v>-</v>
      </c>
      <c r="S460" s="30">
        <f t="shared" si="56"/>
        <v>0</v>
      </c>
      <c r="T460" s="30"/>
      <c r="U460" s="30" t="b">
        <f>IFERROR(OR('Upload Data'!$A447 = "", IFERROR(AND(LEN('Upload Data'!$A447 ) = 11, LEFT('Upload Data'!$A447, 4) = "FSC-", MID('Upload Data'!$A447, 5, 1) &gt;= "A", MID('Upload Data'!$A447, 5, 1) &lt;= "Z", V460 &gt; 0, INT(V460) = V460), FALSE)), FALSE)</f>
        <v>1</v>
      </c>
      <c r="V460" s="30">
        <f>IFERROR(VALUE(RIGHT('Upload Data'!$A447, 6)), -1)</f>
        <v>-1</v>
      </c>
      <c r="W460" s="30"/>
      <c r="X460" s="30" t="b">
        <f>IFERROR(OR('Upload Data'!$B447 = "", IFERROR(AND(LEN(AA460) &gt;= 2, MATCH(AB460, listCertificateTypes, 0), AC460 &gt; -1, INT(AC460) = AC460), FALSE)), FALSE)</f>
        <v>1</v>
      </c>
      <c r="Y460" s="30">
        <f>IFERROR(FIND("-", 'Upload Data'!$B447, 1), 1000)</f>
        <v>1000</v>
      </c>
      <c r="Z460" s="30">
        <f>IFERROR(FIND("-", 'Upload Data'!$B447, Y460 + 1), 1000)</f>
        <v>1000</v>
      </c>
      <c r="AA460" s="30" t="str">
        <f>IFERROR(LEFT('Upload Data'!$B447, Y460 - 1), "")</f>
        <v/>
      </c>
      <c r="AB460" s="30" t="str">
        <f>IFERROR(MID('Upload Data'!$B447, Y460 + 1, Z460 - Y460 - 1), "")</f>
        <v/>
      </c>
      <c r="AC460" s="30">
        <f>IFERROR(VALUE(RIGHT('Upload Data'!$B447, 6)), -1)</f>
        <v>-1</v>
      </c>
    </row>
    <row r="461" spans="1:29">
      <c r="A461" s="29">
        <f t="shared" si="52"/>
        <v>448</v>
      </c>
      <c r="B461" s="28" t="b">
        <f>NOT(IFERROR('Upload Data'!A448 = "ERROR", TRUE))</f>
        <v>1</v>
      </c>
      <c r="C461" s="28">
        <f t="shared" si="53"/>
        <v>448</v>
      </c>
      <c r="D461" s="30" t="b">
        <f>IF(B461, ('Upload Data'!A448 &amp; 'Upload Data'!B448 &amp; 'Upload Data'!D448 &amp; 'Upload Data'!E448 &amp; 'Upload Data'!F448) &lt;&gt; "", FALSE)</f>
        <v>0</v>
      </c>
      <c r="E461" s="28" t="str">
        <f t="shared" si="57"/>
        <v/>
      </c>
      <c r="F461" s="28" t="str">
        <f t="shared" si="58"/>
        <v/>
      </c>
      <c r="G461" s="30" t="b">
        <f t="shared" si="51"/>
        <v>1</v>
      </c>
      <c r="H461" s="30" t="b">
        <f>IFERROR(AND(OR(NOT(D461), 'Upload Data'!$A448 &lt;&gt; "", 'Upload Data'!$B448 &lt;&gt; ""), I461, J461, S461 &lt;= 1), FALSE)</f>
        <v>1</v>
      </c>
      <c r="I461" s="30" t="b">
        <f t="shared" si="54"/>
        <v>1</v>
      </c>
      <c r="J461" s="30" t="b">
        <f t="shared" si="55"/>
        <v>1</v>
      </c>
      <c r="K461" s="31" t="s">
        <v>81</v>
      </c>
      <c r="L461" s="31" t="s">
        <v>81</v>
      </c>
      <c r="M461" s="30" t="b">
        <f>IFERROR(OR(NOT(D461), 'Upload Data'!E448 &lt;&gt; ""), FALSE)</f>
        <v>1</v>
      </c>
      <c r="N461" s="30" t="b">
        <f>IFERROR(OR(AND(NOT(D461), 'Upload Data'!F448 = ""), IFERROR(MATCH('Upload Data'!F448, listTradingRelationship, 0), FALSE)), FALSE)</f>
        <v>1</v>
      </c>
      <c r="O461" s="30"/>
      <c r="P461" s="30"/>
      <c r="Q461" s="30"/>
      <c r="R461" s="30" t="str">
        <f>IFERROR(IF('Upload Data'!$A448 &lt;&gt; "", 'Upload Data'!$A448, 'Upload Data'!$B448) &amp; "-" &amp; 'Upload Data'!$C448, "-")</f>
        <v>-</v>
      </c>
      <c r="S461" s="30">
        <f t="shared" si="56"/>
        <v>0</v>
      </c>
      <c r="T461" s="30"/>
      <c r="U461" s="30" t="b">
        <f>IFERROR(OR('Upload Data'!$A448 = "", IFERROR(AND(LEN('Upload Data'!$A448 ) = 11, LEFT('Upload Data'!$A448, 4) = "FSC-", MID('Upload Data'!$A448, 5, 1) &gt;= "A", MID('Upload Data'!$A448, 5, 1) &lt;= "Z", V461 &gt; 0, INT(V461) = V461), FALSE)), FALSE)</f>
        <v>1</v>
      </c>
      <c r="V461" s="30">
        <f>IFERROR(VALUE(RIGHT('Upload Data'!$A448, 6)), -1)</f>
        <v>-1</v>
      </c>
      <c r="W461" s="30"/>
      <c r="X461" s="30" t="b">
        <f>IFERROR(OR('Upload Data'!$B448 = "", IFERROR(AND(LEN(AA461) &gt;= 2, MATCH(AB461, listCertificateTypes, 0), AC461 &gt; -1, INT(AC461) = AC461), FALSE)), FALSE)</f>
        <v>1</v>
      </c>
      <c r="Y461" s="30">
        <f>IFERROR(FIND("-", 'Upload Data'!$B448, 1), 1000)</f>
        <v>1000</v>
      </c>
      <c r="Z461" s="30">
        <f>IFERROR(FIND("-", 'Upload Data'!$B448, Y461 + 1), 1000)</f>
        <v>1000</v>
      </c>
      <c r="AA461" s="30" t="str">
        <f>IFERROR(LEFT('Upload Data'!$B448, Y461 - 1), "")</f>
        <v/>
      </c>
      <c r="AB461" s="30" t="str">
        <f>IFERROR(MID('Upload Data'!$B448, Y461 + 1, Z461 - Y461 - 1), "")</f>
        <v/>
      </c>
      <c r="AC461" s="30">
        <f>IFERROR(VALUE(RIGHT('Upload Data'!$B448, 6)), -1)</f>
        <v>-1</v>
      </c>
    </row>
    <row r="462" spans="1:29">
      <c r="A462" s="29">
        <f t="shared" si="52"/>
        <v>449</v>
      </c>
      <c r="B462" s="28" t="b">
        <f>NOT(IFERROR('Upload Data'!A449 = "ERROR", TRUE))</f>
        <v>1</v>
      </c>
      <c r="C462" s="28">
        <f t="shared" si="53"/>
        <v>449</v>
      </c>
      <c r="D462" s="30" t="b">
        <f>IF(B462, ('Upload Data'!A449 &amp; 'Upload Data'!B449 &amp; 'Upload Data'!D449 &amp; 'Upload Data'!E449 &amp; 'Upload Data'!F449) &lt;&gt; "", FALSE)</f>
        <v>0</v>
      </c>
      <c r="E462" s="28" t="str">
        <f t="shared" si="57"/>
        <v/>
      </c>
      <c r="F462" s="28" t="str">
        <f t="shared" si="58"/>
        <v/>
      </c>
      <c r="G462" s="30" t="b">
        <f t="shared" si="51"/>
        <v>1</v>
      </c>
      <c r="H462" s="30" t="b">
        <f>IFERROR(AND(OR(NOT(D462), 'Upload Data'!$A449 &lt;&gt; "", 'Upload Data'!$B449 &lt;&gt; ""), I462, J462, S462 &lt;= 1), FALSE)</f>
        <v>1</v>
      </c>
      <c r="I462" s="30" t="b">
        <f t="shared" si="54"/>
        <v>1</v>
      </c>
      <c r="J462" s="30" t="b">
        <f t="shared" si="55"/>
        <v>1</v>
      </c>
      <c r="K462" s="31" t="s">
        <v>81</v>
      </c>
      <c r="L462" s="31" t="s">
        <v>81</v>
      </c>
      <c r="M462" s="30" t="b">
        <f>IFERROR(OR(NOT(D462), 'Upload Data'!E449 &lt;&gt; ""), FALSE)</f>
        <v>1</v>
      </c>
      <c r="N462" s="30" t="b">
        <f>IFERROR(OR(AND(NOT(D462), 'Upload Data'!F449 = ""), IFERROR(MATCH('Upload Data'!F449, listTradingRelationship, 0), FALSE)), FALSE)</f>
        <v>1</v>
      </c>
      <c r="O462" s="30"/>
      <c r="P462" s="30"/>
      <c r="Q462" s="30"/>
      <c r="R462" s="30" t="str">
        <f>IFERROR(IF('Upload Data'!$A449 &lt;&gt; "", 'Upload Data'!$A449, 'Upload Data'!$B449) &amp; "-" &amp; 'Upload Data'!$C449, "-")</f>
        <v>-</v>
      </c>
      <c r="S462" s="30">
        <f t="shared" si="56"/>
        <v>0</v>
      </c>
      <c r="T462" s="30"/>
      <c r="U462" s="30" t="b">
        <f>IFERROR(OR('Upload Data'!$A449 = "", IFERROR(AND(LEN('Upload Data'!$A449 ) = 11, LEFT('Upload Data'!$A449, 4) = "FSC-", MID('Upload Data'!$A449, 5, 1) &gt;= "A", MID('Upload Data'!$A449, 5, 1) &lt;= "Z", V462 &gt; 0, INT(V462) = V462), FALSE)), FALSE)</f>
        <v>1</v>
      </c>
      <c r="V462" s="30">
        <f>IFERROR(VALUE(RIGHT('Upload Data'!$A449, 6)), -1)</f>
        <v>-1</v>
      </c>
      <c r="W462" s="30"/>
      <c r="X462" s="30" t="b">
        <f>IFERROR(OR('Upload Data'!$B449 = "", IFERROR(AND(LEN(AA462) &gt;= 2, MATCH(AB462, listCertificateTypes, 0), AC462 &gt; -1, INT(AC462) = AC462), FALSE)), FALSE)</f>
        <v>1</v>
      </c>
      <c r="Y462" s="30">
        <f>IFERROR(FIND("-", 'Upload Data'!$B449, 1), 1000)</f>
        <v>1000</v>
      </c>
      <c r="Z462" s="30">
        <f>IFERROR(FIND("-", 'Upload Data'!$B449, Y462 + 1), 1000)</f>
        <v>1000</v>
      </c>
      <c r="AA462" s="30" t="str">
        <f>IFERROR(LEFT('Upload Data'!$B449, Y462 - 1), "")</f>
        <v/>
      </c>
      <c r="AB462" s="30" t="str">
        <f>IFERROR(MID('Upload Data'!$B449, Y462 + 1, Z462 - Y462 - 1), "")</f>
        <v/>
      </c>
      <c r="AC462" s="30">
        <f>IFERROR(VALUE(RIGHT('Upload Data'!$B449, 6)), -1)</f>
        <v>-1</v>
      </c>
    </row>
    <row r="463" spans="1:29">
      <c r="A463" s="29">
        <f t="shared" si="52"/>
        <v>450</v>
      </c>
      <c r="B463" s="28" t="b">
        <f>NOT(IFERROR('Upload Data'!A450 = "ERROR", TRUE))</f>
        <v>1</v>
      </c>
      <c r="C463" s="28">
        <f t="shared" si="53"/>
        <v>450</v>
      </c>
      <c r="D463" s="30" t="b">
        <f>IF(B463, ('Upload Data'!A450 &amp; 'Upload Data'!B450 &amp; 'Upload Data'!D450 &amp; 'Upload Data'!E450 &amp; 'Upload Data'!F450) &lt;&gt; "", FALSE)</f>
        <v>0</v>
      </c>
      <c r="E463" s="28" t="str">
        <f t="shared" si="57"/>
        <v/>
      </c>
      <c r="F463" s="28" t="str">
        <f t="shared" si="58"/>
        <v/>
      </c>
      <c r="G463" s="30" t="b">
        <f t="shared" ref="G463:G526" si="59">AND(I463:N463)</f>
        <v>1</v>
      </c>
      <c r="H463" s="30" t="b">
        <f>IFERROR(AND(OR(NOT(D463), 'Upload Data'!$A450 &lt;&gt; "", 'Upload Data'!$B450 &lt;&gt; ""), I463, J463, S463 &lt;= 1), FALSE)</f>
        <v>1</v>
      </c>
      <c r="I463" s="30" t="b">
        <f t="shared" si="54"/>
        <v>1</v>
      </c>
      <c r="J463" s="30" t="b">
        <f t="shared" si="55"/>
        <v>1</v>
      </c>
      <c r="K463" s="31" t="s">
        <v>81</v>
      </c>
      <c r="L463" s="31" t="s">
        <v>81</v>
      </c>
      <c r="M463" s="30" t="b">
        <f>IFERROR(OR(NOT(D463), 'Upload Data'!E450 &lt;&gt; ""), FALSE)</f>
        <v>1</v>
      </c>
      <c r="N463" s="30" t="b">
        <f>IFERROR(OR(AND(NOT(D463), 'Upload Data'!F450 = ""), IFERROR(MATCH('Upload Data'!F450, listTradingRelationship, 0), FALSE)), FALSE)</f>
        <v>1</v>
      </c>
      <c r="O463" s="30"/>
      <c r="P463" s="30"/>
      <c r="Q463" s="30"/>
      <c r="R463" s="30" t="str">
        <f>IFERROR(IF('Upload Data'!$A450 &lt;&gt; "", 'Upload Data'!$A450, 'Upload Data'!$B450) &amp; "-" &amp; 'Upload Data'!$C450, "-")</f>
        <v>-</v>
      </c>
      <c r="S463" s="30">
        <f t="shared" si="56"/>
        <v>0</v>
      </c>
      <c r="T463" s="30"/>
      <c r="U463" s="30" t="b">
        <f>IFERROR(OR('Upload Data'!$A450 = "", IFERROR(AND(LEN('Upload Data'!$A450 ) = 11, LEFT('Upload Data'!$A450, 4) = "FSC-", MID('Upload Data'!$A450, 5, 1) &gt;= "A", MID('Upload Data'!$A450, 5, 1) &lt;= "Z", V463 &gt; 0, INT(V463) = V463), FALSE)), FALSE)</f>
        <v>1</v>
      </c>
      <c r="V463" s="30">
        <f>IFERROR(VALUE(RIGHT('Upload Data'!$A450, 6)), -1)</f>
        <v>-1</v>
      </c>
      <c r="W463" s="30"/>
      <c r="X463" s="30" t="b">
        <f>IFERROR(OR('Upload Data'!$B450 = "", IFERROR(AND(LEN(AA463) &gt;= 2, MATCH(AB463, listCertificateTypes, 0), AC463 &gt; -1, INT(AC463) = AC463), FALSE)), FALSE)</f>
        <v>1</v>
      </c>
      <c r="Y463" s="30">
        <f>IFERROR(FIND("-", 'Upload Data'!$B450, 1), 1000)</f>
        <v>1000</v>
      </c>
      <c r="Z463" s="30">
        <f>IFERROR(FIND("-", 'Upload Data'!$B450, Y463 + 1), 1000)</f>
        <v>1000</v>
      </c>
      <c r="AA463" s="30" t="str">
        <f>IFERROR(LEFT('Upload Data'!$B450, Y463 - 1), "")</f>
        <v/>
      </c>
      <c r="AB463" s="30" t="str">
        <f>IFERROR(MID('Upload Data'!$B450, Y463 + 1, Z463 - Y463 - 1), "")</f>
        <v/>
      </c>
      <c r="AC463" s="30">
        <f>IFERROR(VALUE(RIGHT('Upload Data'!$B450, 6)), -1)</f>
        <v>-1</v>
      </c>
    </row>
    <row r="464" spans="1:29">
      <c r="A464" s="29">
        <f t="shared" ref="A464:A527" si="60">IF(B464, C464, 0)</f>
        <v>451</v>
      </c>
      <c r="B464" s="28" t="b">
        <f>NOT(IFERROR('Upload Data'!A451 = "ERROR", TRUE))</f>
        <v>1</v>
      </c>
      <c r="C464" s="28">
        <f t="shared" ref="C464:C527" si="61">IF(B464, C463 + 1, C463)</f>
        <v>451</v>
      </c>
      <c r="D464" s="30" t="b">
        <f>IF(B464, ('Upload Data'!A451 &amp; 'Upload Data'!B451 &amp; 'Upload Data'!D451 &amp; 'Upload Data'!E451 &amp; 'Upload Data'!F451) &lt;&gt; "", FALSE)</f>
        <v>0</v>
      </c>
      <c r="E464" s="28" t="str">
        <f t="shared" si="57"/>
        <v/>
      </c>
      <c r="F464" s="28" t="str">
        <f t="shared" si="58"/>
        <v/>
      </c>
      <c r="G464" s="30" t="b">
        <f t="shared" si="59"/>
        <v>1</v>
      </c>
      <c r="H464" s="30" t="b">
        <f>IFERROR(AND(OR(NOT(D464), 'Upload Data'!$A451 &lt;&gt; "", 'Upload Data'!$B451 &lt;&gt; ""), I464, J464, S464 &lt;= 1), FALSE)</f>
        <v>1</v>
      </c>
      <c r="I464" s="30" t="b">
        <f t="shared" ref="I464:I527" si="62">$U464</f>
        <v>1</v>
      </c>
      <c r="J464" s="30" t="b">
        <f t="shared" ref="J464:J527" si="63">$X464</f>
        <v>1</v>
      </c>
      <c r="K464" s="31" t="s">
        <v>81</v>
      </c>
      <c r="L464" s="31" t="s">
        <v>81</v>
      </c>
      <c r="M464" s="30" t="b">
        <f>IFERROR(OR(NOT(D464), 'Upload Data'!E451 &lt;&gt; ""), FALSE)</f>
        <v>1</v>
      </c>
      <c r="N464" s="30" t="b">
        <f>IFERROR(OR(AND(NOT(D464), 'Upload Data'!F451 = ""), IFERROR(MATCH('Upload Data'!F451, listTradingRelationship, 0), FALSE)), FALSE)</f>
        <v>1</v>
      </c>
      <c r="O464" s="30"/>
      <c r="P464" s="30"/>
      <c r="Q464" s="30"/>
      <c r="R464" s="30" t="str">
        <f>IFERROR(IF('Upload Data'!$A451 &lt;&gt; "", 'Upload Data'!$A451, 'Upload Data'!$B451) &amp; "-" &amp; 'Upload Data'!$C451, "-")</f>
        <v>-</v>
      </c>
      <c r="S464" s="30">
        <f t="shared" ref="S464:S527" si="64">IF($R464 = "-", 0, COUNTIFS($R$15:$R$1013, $R464))</f>
        <v>0</v>
      </c>
      <c r="T464" s="30"/>
      <c r="U464" s="30" t="b">
        <f>IFERROR(OR('Upload Data'!$A451 = "", IFERROR(AND(LEN('Upload Data'!$A451 ) = 11, LEFT('Upload Data'!$A451, 4) = "FSC-", MID('Upload Data'!$A451, 5, 1) &gt;= "A", MID('Upload Data'!$A451, 5, 1) &lt;= "Z", V464 &gt; 0, INT(V464) = V464), FALSE)), FALSE)</f>
        <v>1</v>
      </c>
      <c r="V464" s="30">
        <f>IFERROR(VALUE(RIGHT('Upload Data'!$A451, 6)), -1)</f>
        <v>-1</v>
      </c>
      <c r="W464" s="30"/>
      <c r="X464" s="30" t="b">
        <f>IFERROR(OR('Upload Data'!$B451 = "", IFERROR(AND(LEN(AA464) &gt;= 2, MATCH(AB464, listCertificateTypes, 0), AC464 &gt; -1, INT(AC464) = AC464), FALSE)), FALSE)</f>
        <v>1</v>
      </c>
      <c r="Y464" s="30">
        <f>IFERROR(FIND("-", 'Upload Data'!$B451, 1), 1000)</f>
        <v>1000</v>
      </c>
      <c r="Z464" s="30">
        <f>IFERROR(FIND("-", 'Upload Data'!$B451, Y464 + 1), 1000)</f>
        <v>1000</v>
      </c>
      <c r="AA464" s="30" t="str">
        <f>IFERROR(LEFT('Upload Data'!$B451, Y464 - 1), "")</f>
        <v/>
      </c>
      <c r="AB464" s="30" t="str">
        <f>IFERROR(MID('Upload Data'!$B451, Y464 + 1, Z464 - Y464 - 1), "")</f>
        <v/>
      </c>
      <c r="AC464" s="30">
        <f>IFERROR(VALUE(RIGHT('Upload Data'!$B451, 6)), -1)</f>
        <v>-1</v>
      </c>
    </row>
    <row r="465" spans="1:29">
      <c r="A465" s="29">
        <f t="shared" si="60"/>
        <v>452</v>
      </c>
      <c r="B465" s="28" t="b">
        <f>NOT(IFERROR('Upload Data'!A452 = "ERROR", TRUE))</f>
        <v>1</v>
      </c>
      <c r="C465" s="28">
        <f t="shared" si="61"/>
        <v>452</v>
      </c>
      <c r="D465" s="30" t="b">
        <f>IF(B465, ('Upload Data'!A452 &amp; 'Upload Data'!B452 &amp; 'Upload Data'!D452 &amp; 'Upload Data'!E452 &amp; 'Upload Data'!F452) &lt;&gt; "", FALSE)</f>
        <v>0</v>
      </c>
      <c r="E465" s="28" t="str">
        <f t="shared" si="57"/>
        <v/>
      </c>
      <c r="F465" s="28" t="str">
        <f t="shared" si="58"/>
        <v/>
      </c>
      <c r="G465" s="30" t="b">
        <f t="shared" si="59"/>
        <v>1</v>
      </c>
      <c r="H465" s="30" t="b">
        <f>IFERROR(AND(OR(NOT(D465), 'Upload Data'!$A452 &lt;&gt; "", 'Upload Data'!$B452 &lt;&gt; ""), I465, J465, S465 &lt;= 1), FALSE)</f>
        <v>1</v>
      </c>
      <c r="I465" s="30" t="b">
        <f t="shared" si="62"/>
        <v>1</v>
      </c>
      <c r="J465" s="30" t="b">
        <f t="shared" si="63"/>
        <v>1</v>
      </c>
      <c r="K465" s="31" t="s">
        <v>81</v>
      </c>
      <c r="L465" s="31" t="s">
        <v>81</v>
      </c>
      <c r="M465" s="30" t="b">
        <f>IFERROR(OR(NOT(D465), 'Upload Data'!E452 &lt;&gt; ""), FALSE)</f>
        <v>1</v>
      </c>
      <c r="N465" s="30" t="b">
        <f>IFERROR(OR(AND(NOT(D465), 'Upload Data'!F452 = ""), IFERROR(MATCH('Upload Data'!F452, listTradingRelationship, 0), FALSE)), FALSE)</f>
        <v>1</v>
      </c>
      <c r="O465" s="30"/>
      <c r="P465" s="30"/>
      <c r="Q465" s="30"/>
      <c r="R465" s="30" t="str">
        <f>IFERROR(IF('Upload Data'!$A452 &lt;&gt; "", 'Upload Data'!$A452, 'Upload Data'!$B452) &amp; "-" &amp; 'Upload Data'!$C452, "-")</f>
        <v>-</v>
      </c>
      <c r="S465" s="30">
        <f t="shared" si="64"/>
        <v>0</v>
      </c>
      <c r="T465" s="30"/>
      <c r="U465" s="30" t="b">
        <f>IFERROR(OR('Upload Data'!$A452 = "", IFERROR(AND(LEN('Upload Data'!$A452 ) = 11, LEFT('Upload Data'!$A452, 4) = "FSC-", MID('Upload Data'!$A452, 5, 1) &gt;= "A", MID('Upload Data'!$A452, 5, 1) &lt;= "Z", V465 &gt; 0, INT(V465) = V465), FALSE)), FALSE)</f>
        <v>1</v>
      </c>
      <c r="V465" s="30">
        <f>IFERROR(VALUE(RIGHT('Upload Data'!$A452, 6)), -1)</f>
        <v>-1</v>
      </c>
      <c r="W465" s="30"/>
      <c r="X465" s="30" t="b">
        <f>IFERROR(OR('Upload Data'!$B452 = "", IFERROR(AND(LEN(AA465) &gt;= 2, MATCH(AB465, listCertificateTypes, 0), AC465 &gt; -1, INT(AC465) = AC465), FALSE)), FALSE)</f>
        <v>1</v>
      </c>
      <c r="Y465" s="30">
        <f>IFERROR(FIND("-", 'Upload Data'!$B452, 1), 1000)</f>
        <v>1000</v>
      </c>
      <c r="Z465" s="30">
        <f>IFERROR(FIND("-", 'Upload Data'!$B452, Y465 + 1), 1000)</f>
        <v>1000</v>
      </c>
      <c r="AA465" s="30" t="str">
        <f>IFERROR(LEFT('Upload Data'!$B452, Y465 - 1), "")</f>
        <v/>
      </c>
      <c r="AB465" s="30" t="str">
        <f>IFERROR(MID('Upload Data'!$B452, Y465 + 1, Z465 - Y465 - 1), "")</f>
        <v/>
      </c>
      <c r="AC465" s="30">
        <f>IFERROR(VALUE(RIGHT('Upload Data'!$B452, 6)), -1)</f>
        <v>-1</v>
      </c>
    </row>
    <row r="466" spans="1:29">
      <c r="A466" s="29">
        <f t="shared" si="60"/>
        <v>453</v>
      </c>
      <c r="B466" s="28" t="b">
        <f>NOT(IFERROR('Upload Data'!A453 = "ERROR", TRUE))</f>
        <v>1</v>
      </c>
      <c r="C466" s="28">
        <f t="shared" si="61"/>
        <v>453</v>
      </c>
      <c r="D466" s="30" t="b">
        <f>IF(B466, ('Upload Data'!A453 &amp; 'Upload Data'!B453 &amp; 'Upload Data'!D453 &amp; 'Upload Data'!E453 &amp; 'Upload Data'!F453) &lt;&gt; "", FALSE)</f>
        <v>0</v>
      </c>
      <c r="E466" s="28" t="str">
        <f t="shared" si="57"/>
        <v/>
      </c>
      <c r="F466" s="28" t="str">
        <f t="shared" si="58"/>
        <v/>
      </c>
      <c r="G466" s="30" t="b">
        <f t="shared" si="59"/>
        <v>1</v>
      </c>
      <c r="H466" s="30" t="b">
        <f>IFERROR(AND(OR(NOT(D466), 'Upload Data'!$A453 &lt;&gt; "", 'Upload Data'!$B453 &lt;&gt; ""), I466, J466, S466 &lt;= 1), FALSE)</f>
        <v>1</v>
      </c>
      <c r="I466" s="30" t="b">
        <f t="shared" si="62"/>
        <v>1</v>
      </c>
      <c r="J466" s="30" t="b">
        <f t="shared" si="63"/>
        <v>1</v>
      </c>
      <c r="K466" s="31" t="s">
        <v>81</v>
      </c>
      <c r="L466" s="31" t="s">
        <v>81</v>
      </c>
      <c r="M466" s="30" t="b">
        <f>IFERROR(OR(NOT(D466), 'Upload Data'!E453 &lt;&gt; ""), FALSE)</f>
        <v>1</v>
      </c>
      <c r="N466" s="30" t="b">
        <f>IFERROR(OR(AND(NOT(D466), 'Upload Data'!F453 = ""), IFERROR(MATCH('Upload Data'!F453, listTradingRelationship, 0), FALSE)), FALSE)</f>
        <v>1</v>
      </c>
      <c r="O466" s="30"/>
      <c r="P466" s="30"/>
      <c r="Q466" s="30"/>
      <c r="R466" s="30" t="str">
        <f>IFERROR(IF('Upload Data'!$A453 &lt;&gt; "", 'Upload Data'!$A453, 'Upload Data'!$B453) &amp; "-" &amp; 'Upload Data'!$C453, "-")</f>
        <v>-</v>
      </c>
      <c r="S466" s="30">
        <f t="shared" si="64"/>
        <v>0</v>
      </c>
      <c r="T466" s="30"/>
      <c r="U466" s="30" t="b">
        <f>IFERROR(OR('Upload Data'!$A453 = "", IFERROR(AND(LEN('Upload Data'!$A453 ) = 11, LEFT('Upload Data'!$A453, 4) = "FSC-", MID('Upload Data'!$A453, 5, 1) &gt;= "A", MID('Upload Data'!$A453, 5, 1) &lt;= "Z", V466 &gt; 0, INT(V466) = V466), FALSE)), FALSE)</f>
        <v>1</v>
      </c>
      <c r="V466" s="30">
        <f>IFERROR(VALUE(RIGHT('Upload Data'!$A453, 6)), -1)</f>
        <v>-1</v>
      </c>
      <c r="W466" s="30"/>
      <c r="X466" s="30" t="b">
        <f>IFERROR(OR('Upload Data'!$B453 = "", IFERROR(AND(LEN(AA466) &gt;= 2, MATCH(AB466, listCertificateTypes, 0), AC466 &gt; -1, INT(AC466) = AC466), FALSE)), FALSE)</f>
        <v>1</v>
      </c>
      <c r="Y466" s="30">
        <f>IFERROR(FIND("-", 'Upload Data'!$B453, 1), 1000)</f>
        <v>1000</v>
      </c>
      <c r="Z466" s="30">
        <f>IFERROR(FIND("-", 'Upload Data'!$B453, Y466 + 1), 1000)</f>
        <v>1000</v>
      </c>
      <c r="AA466" s="30" t="str">
        <f>IFERROR(LEFT('Upload Data'!$B453, Y466 - 1), "")</f>
        <v/>
      </c>
      <c r="AB466" s="30" t="str">
        <f>IFERROR(MID('Upload Data'!$B453, Y466 + 1, Z466 - Y466 - 1), "")</f>
        <v/>
      </c>
      <c r="AC466" s="30">
        <f>IFERROR(VALUE(RIGHT('Upload Data'!$B453, 6)), -1)</f>
        <v>-1</v>
      </c>
    </row>
    <row r="467" spans="1:29">
      <c r="A467" s="29">
        <f t="shared" si="60"/>
        <v>454</v>
      </c>
      <c r="B467" s="28" t="b">
        <f>NOT(IFERROR('Upload Data'!A454 = "ERROR", TRUE))</f>
        <v>1</v>
      </c>
      <c r="C467" s="28">
        <f t="shared" si="61"/>
        <v>454</v>
      </c>
      <c r="D467" s="30" t="b">
        <f>IF(B467, ('Upload Data'!A454 &amp; 'Upload Data'!B454 &amp; 'Upload Data'!D454 &amp; 'Upload Data'!E454 &amp; 'Upload Data'!F454) &lt;&gt; "", FALSE)</f>
        <v>0</v>
      </c>
      <c r="E467" s="28" t="str">
        <f t="shared" si="57"/>
        <v/>
      </c>
      <c r="F467" s="28" t="str">
        <f t="shared" si="58"/>
        <v/>
      </c>
      <c r="G467" s="30" t="b">
        <f t="shared" si="59"/>
        <v>1</v>
      </c>
      <c r="H467" s="30" t="b">
        <f>IFERROR(AND(OR(NOT(D467), 'Upload Data'!$A454 &lt;&gt; "", 'Upload Data'!$B454 &lt;&gt; ""), I467, J467, S467 &lt;= 1), FALSE)</f>
        <v>1</v>
      </c>
      <c r="I467" s="30" t="b">
        <f t="shared" si="62"/>
        <v>1</v>
      </c>
      <c r="J467" s="30" t="b">
        <f t="shared" si="63"/>
        <v>1</v>
      </c>
      <c r="K467" s="31" t="s">
        <v>81</v>
      </c>
      <c r="L467" s="31" t="s">
        <v>81</v>
      </c>
      <c r="M467" s="30" t="b">
        <f>IFERROR(OR(NOT(D467), 'Upload Data'!E454 &lt;&gt; ""), FALSE)</f>
        <v>1</v>
      </c>
      <c r="N467" s="30" t="b">
        <f>IFERROR(OR(AND(NOT(D467), 'Upload Data'!F454 = ""), IFERROR(MATCH('Upload Data'!F454, listTradingRelationship, 0), FALSE)), FALSE)</f>
        <v>1</v>
      </c>
      <c r="O467" s="30"/>
      <c r="P467" s="30"/>
      <c r="Q467" s="30"/>
      <c r="R467" s="30" t="str">
        <f>IFERROR(IF('Upload Data'!$A454 &lt;&gt; "", 'Upload Data'!$A454, 'Upload Data'!$B454) &amp; "-" &amp; 'Upload Data'!$C454, "-")</f>
        <v>-</v>
      </c>
      <c r="S467" s="30">
        <f t="shared" si="64"/>
        <v>0</v>
      </c>
      <c r="T467" s="30"/>
      <c r="U467" s="30" t="b">
        <f>IFERROR(OR('Upload Data'!$A454 = "", IFERROR(AND(LEN('Upload Data'!$A454 ) = 11, LEFT('Upload Data'!$A454, 4) = "FSC-", MID('Upload Data'!$A454, 5, 1) &gt;= "A", MID('Upload Data'!$A454, 5, 1) &lt;= "Z", V467 &gt; 0, INT(V467) = V467), FALSE)), FALSE)</f>
        <v>1</v>
      </c>
      <c r="V467" s="30">
        <f>IFERROR(VALUE(RIGHT('Upload Data'!$A454, 6)), -1)</f>
        <v>-1</v>
      </c>
      <c r="W467" s="30"/>
      <c r="X467" s="30" t="b">
        <f>IFERROR(OR('Upload Data'!$B454 = "", IFERROR(AND(LEN(AA467) &gt;= 2, MATCH(AB467, listCertificateTypes, 0), AC467 &gt; -1, INT(AC467) = AC467), FALSE)), FALSE)</f>
        <v>1</v>
      </c>
      <c r="Y467" s="30">
        <f>IFERROR(FIND("-", 'Upload Data'!$B454, 1), 1000)</f>
        <v>1000</v>
      </c>
      <c r="Z467" s="30">
        <f>IFERROR(FIND("-", 'Upload Data'!$B454, Y467 + 1), 1000)</f>
        <v>1000</v>
      </c>
      <c r="AA467" s="30" t="str">
        <f>IFERROR(LEFT('Upload Data'!$B454, Y467 - 1), "")</f>
        <v/>
      </c>
      <c r="AB467" s="30" t="str">
        <f>IFERROR(MID('Upload Data'!$B454, Y467 + 1, Z467 - Y467 - 1), "")</f>
        <v/>
      </c>
      <c r="AC467" s="30">
        <f>IFERROR(VALUE(RIGHT('Upload Data'!$B454, 6)), -1)</f>
        <v>-1</v>
      </c>
    </row>
    <row r="468" spans="1:29">
      <c r="A468" s="29">
        <f t="shared" si="60"/>
        <v>455</v>
      </c>
      <c r="B468" s="28" t="b">
        <f>NOT(IFERROR('Upload Data'!A455 = "ERROR", TRUE))</f>
        <v>1</v>
      </c>
      <c r="C468" s="28">
        <f t="shared" si="61"/>
        <v>455</v>
      </c>
      <c r="D468" s="30" t="b">
        <f>IF(B468, ('Upload Data'!A455 &amp; 'Upload Data'!B455 &amp; 'Upload Data'!D455 &amp; 'Upload Data'!E455 &amp; 'Upload Data'!F455) &lt;&gt; "", FALSE)</f>
        <v>0</v>
      </c>
      <c r="E468" s="28" t="str">
        <f t="shared" si="57"/>
        <v/>
      </c>
      <c r="F468" s="28" t="str">
        <f t="shared" si="58"/>
        <v/>
      </c>
      <c r="G468" s="30" t="b">
        <f t="shared" si="59"/>
        <v>1</v>
      </c>
      <c r="H468" s="30" t="b">
        <f>IFERROR(AND(OR(NOT(D468), 'Upload Data'!$A455 &lt;&gt; "", 'Upload Data'!$B455 &lt;&gt; ""), I468, J468, S468 &lt;= 1), FALSE)</f>
        <v>1</v>
      </c>
      <c r="I468" s="30" t="b">
        <f t="shared" si="62"/>
        <v>1</v>
      </c>
      <c r="J468" s="30" t="b">
        <f t="shared" si="63"/>
        <v>1</v>
      </c>
      <c r="K468" s="31" t="s">
        <v>81</v>
      </c>
      <c r="L468" s="31" t="s">
        <v>81</v>
      </c>
      <c r="M468" s="30" t="b">
        <f>IFERROR(OR(NOT(D468), 'Upload Data'!E455 &lt;&gt; ""), FALSE)</f>
        <v>1</v>
      </c>
      <c r="N468" s="30" t="b">
        <f>IFERROR(OR(AND(NOT(D468), 'Upload Data'!F455 = ""), IFERROR(MATCH('Upload Data'!F455, listTradingRelationship, 0), FALSE)), FALSE)</f>
        <v>1</v>
      </c>
      <c r="O468" s="30"/>
      <c r="P468" s="30"/>
      <c r="Q468" s="30"/>
      <c r="R468" s="30" t="str">
        <f>IFERROR(IF('Upload Data'!$A455 &lt;&gt; "", 'Upload Data'!$A455, 'Upload Data'!$B455) &amp; "-" &amp; 'Upload Data'!$C455, "-")</f>
        <v>-</v>
      </c>
      <c r="S468" s="30">
        <f t="shared" si="64"/>
        <v>0</v>
      </c>
      <c r="T468" s="30"/>
      <c r="U468" s="30" t="b">
        <f>IFERROR(OR('Upload Data'!$A455 = "", IFERROR(AND(LEN('Upload Data'!$A455 ) = 11, LEFT('Upload Data'!$A455, 4) = "FSC-", MID('Upload Data'!$A455, 5, 1) &gt;= "A", MID('Upload Data'!$A455, 5, 1) &lt;= "Z", V468 &gt; 0, INT(V468) = V468), FALSE)), FALSE)</f>
        <v>1</v>
      </c>
      <c r="V468" s="30">
        <f>IFERROR(VALUE(RIGHT('Upload Data'!$A455, 6)), -1)</f>
        <v>-1</v>
      </c>
      <c r="W468" s="30"/>
      <c r="X468" s="30" t="b">
        <f>IFERROR(OR('Upload Data'!$B455 = "", IFERROR(AND(LEN(AA468) &gt;= 2, MATCH(AB468, listCertificateTypes, 0), AC468 &gt; -1, INT(AC468) = AC468), FALSE)), FALSE)</f>
        <v>1</v>
      </c>
      <c r="Y468" s="30">
        <f>IFERROR(FIND("-", 'Upload Data'!$B455, 1), 1000)</f>
        <v>1000</v>
      </c>
      <c r="Z468" s="30">
        <f>IFERROR(FIND("-", 'Upload Data'!$B455, Y468 + 1), 1000)</f>
        <v>1000</v>
      </c>
      <c r="AA468" s="30" t="str">
        <f>IFERROR(LEFT('Upload Data'!$B455, Y468 - 1), "")</f>
        <v/>
      </c>
      <c r="AB468" s="30" t="str">
        <f>IFERROR(MID('Upload Data'!$B455, Y468 + 1, Z468 - Y468 - 1), "")</f>
        <v/>
      </c>
      <c r="AC468" s="30">
        <f>IFERROR(VALUE(RIGHT('Upload Data'!$B455, 6)), -1)</f>
        <v>-1</v>
      </c>
    </row>
    <row r="469" spans="1:29">
      <c r="A469" s="29">
        <f t="shared" si="60"/>
        <v>456</v>
      </c>
      <c r="B469" s="28" t="b">
        <f>NOT(IFERROR('Upload Data'!A456 = "ERROR", TRUE))</f>
        <v>1</v>
      </c>
      <c r="C469" s="28">
        <f t="shared" si="61"/>
        <v>456</v>
      </c>
      <c r="D469" s="30" t="b">
        <f>IF(B469, ('Upload Data'!A456 &amp; 'Upload Data'!B456 &amp; 'Upload Data'!D456 &amp; 'Upload Data'!E456 &amp; 'Upload Data'!F456) &lt;&gt; "", FALSE)</f>
        <v>0</v>
      </c>
      <c r="E469" s="28" t="str">
        <f t="shared" si="57"/>
        <v/>
      </c>
      <c r="F469" s="28" t="str">
        <f t="shared" si="58"/>
        <v/>
      </c>
      <c r="G469" s="30" t="b">
        <f t="shared" si="59"/>
        <v>1</v>
      </c>
      <c r="H469" s="30" t="b">
        <f>IFERROR(AND(OR(NOT(D469), 'Upload Data'!$A456 &lt;&gt; "", 'Upload Data'!$B456 &lt;&gt; ""), I469, J469, S469 &lt;= 1), FALSE)</f>
        <v>1</v>
      </c>
      <c r="I469" s="30" t="b">
        <f t="shared" si="62"/>
        <v>1</v>
      </c>
      <c r="J469" s="30" t="b">
        <f t="shared" si="63"/>
        <v>1</v>
      </c>
      <c r="K469" s="31" t="s">
        <v>81</v>
      </c>
      <c r="L469" s="31" t="s">
        <v>81</v>
      </c>
      <c r="M469" s="30" t="b">
        <f>IFERROR(OR(NOT(D469), 'Upload Data'!E456 &lt;&gt; ""), FALSE)</f>
        <v>1</v>
      </c>
      <c r="N469" s="30" t="b">
        <f>IFERROR(OR(AND(NOT(D469), 'Upload Data'!F456 = ""), IFERROR(MATCH('Upload Data'!F456, listTradingRelationship, 0), FALSE)), FALSE)</f>
        <v>1</v>
      </c>
      <c r="O469" s="30"/>
      <c r="P469" s="30"/>
      <c r="Q469" s="30"/>
      <c r="R469" s="30" t="str">
        <f>IFERROR(IF('Upload Data'!$A456 &lt;&gt; "", 'Upload Data'!$A456, 'Upload Data'!$B456) &amp; "-" &amp; 'Upload Data'!$C456, "-")</f>
        <v>-</v>
      </c>
      <c r="S469" s="30">
        <f t="shared" si="64"/>
        <v>0</v>
      </c>
      <c r="T469" s="30"/>
      <c r="U469" s="30" t="b">
        <f>IFERROR(OR('Upload Data'!$A456 = "", IFERROR(AND(LEN('Upload Data'!$A456 ) = 11, LEFT('Upload Data'!$A456, 4) = "FSC-", MID('Upload Data'!$A456, 5, 1) &gt;= "A", MID('Upload Data'!$A456, 5, 1) &lt;= "Z", V469 &gt; 0, INT(V469) = V469), FALSE)), FALSE)</f>
        <v>1</v>
      </c>
      <c r="V469" s="30">
        <f>IFERROR(VALUE(RIGHT('Upload Data'!$A456, 6)), -1)</f>
        <v>-1</v>
      </c>
      <c r="W469" s="30"/>
      <c r="X469" s="30" t="b">
        <f>IFERROR(OR('Upload Data'!$B456 = "", IFERROR(AND(LEN(AA469) &gt;= 2, MATCH(AB469, listCertificateTypes, 0), AC469 &gt; -1, INT(AC469) = AC469), FALSE)), FALSE)</f>
        <v>1</v>
      </c>
      <c r="Y469" s="30">
        <f>IFERROR(FIND("-", 'Upload Data'!$B456, 1), 1000)</f>
        <v>1000</v>
      </c>
      <c r="Z469" s="30">
        <f>IFERROR(FIND("-", 'Upload Data'!$B456, Y469 + 1), 1000)</f>
        <v>1000</v>
      </c>
      <c r="AA469" s="30" t="str">
        <f>IFERROR(LEFT('Upload Data'!$B456, Y469 - 1), "")</f>
        <v/>
      </c>
      <c r="AB469" s="30" t="str">
        <f>IFERROR(MID('Upload Data'!$B456, Y469 + 1, Z469 - Y469 - 1), "")</f>
        <v/>
      </c>
      <c r="AC469" s="30">
        <f>IFERROR(VALUE(RIGHT('Upload Data'!$B456, 6)), -1)</f>
        <v>-1</v>
      </c>
    </row>
    <row r="470" spans="1:29">
      <c r="A470" s="29">
        <f t="shared" si="60"/>
        <v>457</v>
      </c>
      <c r="B470" s="28" t="b">
        <f>NOT(IFERROR('Upload Data'!A457 = "ERROR", TRUE))</f>
        <v>1</v>
      </c>
      <c r="C470" s="28">
        <f t="shared" si="61"/>
        <v>457</v>
      </c>
      <c r="D470" s="30" t="b">
        <f>IF(B470, ('Upload Data'!A457 &amp; 'Upload Data'!B457 &amp; 'Upload Data'!D457 &amp; 'Upload Data'!E457 &amp; 'Upload Data'!F457) &lt;&gt; "", FALSE)</f>
        <v>0</v>
      </c>
      <c r="E470" s="28" t="str">
        <f t="shared" si="57"/>
        <v/>
      </c>
      <c r="F470" s="28" t="str">
        <f t="shared" si="58"/>
        <v/>
      </c>
      <c r="G470" s="30" t="b">
        <f t="shared" si="59"/>
        <v>1</v>
      </c>
      <c r="H470" s="30" t="b">
        <f>IFERROR(AND(OR(NOT(D470), 'Upload Data'!$A457 &lt;&gt; "", 'Upload Data'!$B457 &lt;&gt; ""), I470, J470, S470 &lt;= 1), FALSE)</f>
        <v>1</v>
      </c>
      <c r="I470" s="30" t="b">
        <f t="shared" si="62"/>
        <v>1</v>
      </c>
      <c r="J470" s="30" t="b">
        <f t="shared" si="63"/>
        <v>1</v>
      </c>
      <c r="K470" s="31" t="s">
        <v>81</v>
      </c>
      <c r="L470" s="31" t="s">
        <v>81</v>
      </c>
      <c r="M470" s="30" t="b">
        <f>IFERROR(OR(NOT(D470), 'Upload Data'!E457 &lt;&gt; ""), FALSE)</f>
        <v>1</v>
      </c>
      <c r="N470" s="30" t="b">
        <f>IFERROR(OR(AND(NOT(D470), 'Upload Data'!F457 = ""), IFERROR(MATCH('Upload Data'!F457, listTradingRelationship, 0), FALSE)), FALSE)</f>
        <v>1</v>
      </c>
      <c r="O470" s="30"/>
      <c r="P470" s="30"/>
      <c r="Q470" s="30"/>
      <c r="R470" s="30" t="str">
        <f>IFERROR(IF('Upload Data'!$A457 &lt;&gt; "", 'Upload Data'!$A457, 'Upload Data'!$B457) &amp; "-" &amp; 'Upload Data'!$C457, "-")</f>
        <v>-</v>
      </c>
      <c r="S470" s="30">
        <f t="shared" si="64"/>
        <v>0</v>
      </c>
      <c r="T470" s="30"/>
      <c r="U470" s="30" t="b">
        <f>IFERROR(OR('Upload Data'!$A457 = "", IFERROR(AND(LEN('Upload Data'!$A457 ) = 11, LEFT('Upload Data'!$A457, 4) = "FSC-", MID('Upload Data'!$A457, 5, 1) &gt;= "A", MID('Upload Data'!$A457, 5, 1) &lt;= "Z", V470 &gt; 0, INT(V470) = V470), FALSE)), FALSE)</f>
        <v>1</v>
      </c>
      <c r="V470" s="30">
        <f>IFERROR(VALUE(RIGHT('Upload Data'!$A457, 6)), -1)</f>
        <v>-1</v>
      </c>
      <c r="W470" s="30"/>
      <c r="X470" s="30" t="b">
        <f>IFERROR(OR('Upload Data'!$B457 = "", IFERROR(AND(LEN(AA470) &gt;= 2, MATCH(AB470, listCertificateTypes, 0), AC470 &gt; -1, INT(AC470) = AC470), FALSE)), FALSE)</f>
        <v>1</v>
      </c>
      <c r="Y470" s="30">
        <f>IFERROR(FIND("-", 'Upload Data'!$B457, 1), 1000)</f>
        <v>1000</v>
      </c>
      <c r="Z470" s="30">
        <f>IFERROR(FIND("-", 'Upload Data'!$B457, Y470 + 1), 1000)</f>
        <v>1000</v>
      </c>
      <c r="AA470" s="30" t="str">
        <f>IFERROR(LEFT('Upload Data'!$B457, Y470 - 1), "")</f>
        <v/>
      </c>
      <c r="AB470" s="30" t="str">
        <f>IFERROR(MID('Upload Data'!$B457, Y470 + 1, Z470 - Y470 - 1), "")</f>
        <v/>
      </c>
      <c r="AC470" s="30">
        <f>IFERROR(VALUE(RIGHT('Upload Data'!$B457, 6)), -1)</f>
        <v>-1</v>
      </c>
    </row>
    <row r="471" spans="1:29">
      <c r="A471" s="29">
        <f t="shared" si="60"/>
        <v>458</v>
      </c>
      <c r="B471" s="28" t="b">
        <f>NOT(IFERROR('Upload Data'!A458 = "ERROR", TRUE))</f>
        <v>1</v>
      </c>
      <c r="C471" s="28">
        <f t="shared" si="61"/>
        <v>458</v>
      </c>
      <c r="D471" s="30" t="b">
        <f>IF(B471, ('Upload Data'!A458 &amp; 'Upload Data'!B458 &amp; 'Upload Data'!D458 &amp; 'Upload Data'!E458 &amp; 'Upload Data'!F458) &lt;&gt; "", FALSE)</f>
        <v>0</v>
      </c>
      <c r="E471" s="28" t="str">
        <f t="shared" si="57"/>
        <v/>
      </c>
      <c r="F471" s="28" t="str">
        <f t="shared" si="58"/>
        <v/>
      </c>
      <c r="G471" s="30" t="b">
        <f t="shared" si="59"/>
        <v>1</v>
      </c>
      <c r="H471" s="30" t="b">
        <f>IFERROR(AND(OR(NOT(D471), 'Upload Data'!$A458 &lt;&gt; "", 'Upload Data'!$B458 &lt;&gt; ""), I471, J471, S471 &lt;= 1), FALSE)</f>
        <v>1</v>
      </c>
      <c r="I471" s="30" t="b">
        <f t="shared" si="62"/>
        <v>1</v>
      </c>
      <c r="J471" s="30" t="b">
        <f t="shared" si="63"/>
        <v>1</v>
      </c>
      <c r="K471" s="31" t="s">
        <v>81</v>
      </c>
      <c r="L471" s="31" t="s">
        <v>81</v>
      </c>
      <c r="M471" s="30" t="b">
        <f>IFERROR(OR(NOT(D471), 'Upload Data'!E458 &lt;&gt; ""), FALSE)</f>
        <v>1</v>
      </c>
      <c r="N471" s="30" t="b">
        <f>IFERROR(OR(AND(NOT(D471), 'Upload Data'!F458 = ""), IFERROR(MATCH('Upload Data'!F458, listTradingRelationship, 0), FALSE)), FALSE)</f>
        <v>1</v>
      </c>
      <c r="O471" s="30"/>
      <c r="P471" s="30"/>
      <c r="Q471" s="30"/>
      <c r="R471" s="30" t="str">
        <f>IFERROR(IF('Upload Data'!$A458 &lt;&gt; "", 'Upload Data'!$A458, 'Upload Data'!$B458) &amp; "-" &amp; 'Upload Data'!$C458, "-")</f>
        <v>-</v>
      </c>
      <c r="S471" s="30">
        <f t="shared" si="64"/>
        <v>0</v>
      </c>
      <c r="T471" s="30"/>
      <c r="U471" s="30" t="b">
        <f>IFERROR(OR('Upload Data'!$A458 = "", IFERROR(AND(LEN('Upload Data'!$A458 ) = 11, LEFT('Upload Data'!$A458, 4) = "FSC-", MID('Upload Data'!$A458, 5, 1) &gt;= "A", MID('Upload Data'!$A458, 5, 1) &lt;= "Z", V471 &gt; 0, INT(V471) = V471), FALSE)), FALSE)</f>
        <v>1</v>
      </c>
      <c r="V471" s="30">
        <f>IFERROR(VALUE(RIGHT('Upload Data'!$A458, 6)), -1)</f>
        <v>-1</v>
      </c>
      <c r="W471" s="30"/>
      <c r="X471" s="30" t="b">
        <f>IFERROR(OR('Upload Data'!$B458 = "", IFERROR(AND(LEN(AA471) &gt;= 2, MATCH(AB471, listCertificateTypes, 0), AC471 &gt; -1, INT(AC471) = AC471), FALSE)), FALSE)</f>
        <v>1</v>
      </c>
      <c r="Y471" s="30">
        <f>IFERROR(FIND("-", 'Upload Data'!$B458, 1), 1000)</f>
        <v>1000</v>
      </c>
      <c r="Z471" s="30">
        <f>IFERROR(FIND("-", 'Upload Data'!$B458, Y471 + 1), 1000)</f>
        <v>1000</v>
      </c>
      <c r="AA471" s="30" t="str">
        <f>IFERROR(LEFT('Upload Data'!$B458, Y471 - 1), "")</f>
        <v/>
      </c>
      <c r="AB471" s="30" t="str">
        <f>IFERROR(MID('Upload Data'!$B458, Y471 + 1, Z471 - Y471 - 1), "")</f>
        <v/>
      </c>
      <c r="AC471" s="30">
        <f>IFERROR(VALUE(RIGHT('Upload Data'!$B458, 6)), -1)</f>
        <v>-1</v>
      </c>
    </row>
    <row r="472" spans="1:29">
      <c r="A472" s="29">
        <f t="shared" si="60"/>
        <v>459</v>
      </c>
      <c r="B472" s="28" t="b">
        <f>NOT(IFERROR('Upload Data'!A459 = "ERROR", TRUE))</f>
        <v>1</v>
      </c>
      <c r="C472" s="28">
        <f t="shared" si="61"/>
        <v>459</v>
      </c>
      <c r="D472" s="30" t="b">
        <f>IF(B472, ('Upload Data'!A459 &amp; 'Upload Data'!B459 &amp; 'Upload Data'!D459 &amp; 'Upload Data'!E459 &amp; 'Upload Data'!F459) &lt;&gt; "", FALSE)</f>
        <v>0</v>
      </c>
      <c r="E472" s="28" t="str">
        <f t="shared" si="57"/>
        <v/>
      </c>
      <c r="F472" s="28" t="str">
        <f t="shared" si="58"/>
        <v/>
      </c>
      <c r="G472" s="30" t="b">
        <f t="shared" si="59"/>
        <v>1</v>
      </c>
      <c r="H472" s="30" t="b">
        <f>IFERROR(AND(OR(NOT(D472), 'Upload Data'!$A459 &lt;&gt; "", 'Upload Data'!$B459 &lt;&gt; ""), I472, J472, S472 &lt;= 1), FALSE)</f>
        <v>1</v>
      </c>
      <c r="I472" s="30" t="b">
        <f t="shared" si="62"/>
        <v>1</v>
      </c>
      <c r="J472" s="30" t="b">
        <f t="shared" si="63"/>
        <v>1</v>
      </c>
      <c r="K472" s="31" t="s">
        <v>81</v>
      </c>
      <c r="L472" s="31" t="s">
        <v>81</v>
      </c>
      <c r="M472" s="30" t="b">
        <f>IFERROR(OR(NOT(D472), 'Upload Data'!E459 &lt;&gt; ""), FALSE)</f>
        <v>1</v>
      </c>
      <c r="N472" s="30" t="b">
        <f>IFERROR(OR(AND(NOT(D472), 'Upload Data'!F459 = ""), IFERROR(MATCH('Upload Data'!F459, listTradingRelationship, 0), FALSE)), FALSE)</f>
        <v>1</v>
      </c>
      <c r="O472" s="30"/>
      <c r="P472" s="30"/>
      <c r="Q472" s="30"/>
      <c r="R472" s="30" t="str">
        <f>IFERROR(IF('Upload Data'!$A459 &lt;&gt; "", 'Upload Data'!$A459, 'Upload Data'!$B459) &amp; "-" &amp; 'Upload Data'!$C459, "-")</f>
        <v>-</v>
      </c>
      <c r="S472" s="30">
        <f t="shared" si="64"/>
        <v>0</v>
      </c>
      <c r="T472" s="30"/>
      <c r="U472" s="30" t="b">
        <f>IFERROR(OR('Upload Data'!$A459 = "", IFERROR(AND(LEN('Upload Data'!$A459 ) = 11, LEFT('Upload Data'!$A459, 4) = "FSC-", MID('Upload Data'!$A459, 5, 1) &gt;= "A", MID('Upload Data'!$A459, 5, 1) &lt;= "Z", V472 &gt; 0, INT(V472) = V472), FALSE)), FALSE)</f>
        <v>1</v>
      </c>
      <c r="V472" s="30">
        <f>IFERROR(VALUE(RIGHT('Upload Data'!$A459, 6)), -1)</f>
        <v>-1</v>
      </c>
      <c r="W472" s="30"/>
      <c r="X472" s="30" t="b">
        <f>IFERROR(OR('Upload Data'!$B459 = "", IFERROR(AND(LEN(AA472) &gt;= 2, MATCH(AB472, listCertificateTypes, 0), AC472 &gt; -1, INT(AC472) = AC472), FALSE)), FALSE)</f>
        <v>1</v>
      </c>
      <c r="Y472" s="30">
        <f>IFERROR(FIND("-", 'Upload Data'!$B459, 1), 1000)</f>
        <v>1000</v>
      </c>
      <c r="Z472" s="30">
        <f>IFERROR(FIND("-", 'Upload Data'!$B459, Y472 + 1), 1000)</f>
        <v>1000</v>
      </c>
      <c r="AA472" s="30" t="str">
        <f>IFERROR(LEFT('Upload Data'!$B459, Y472 - 1), "")</f>
        <v/>
      </c>
      <c r="AB472" s="30" t="str">
        <f>IFERROR(MID('Upload Data'!$B459, Y472 + 1, Z472 - Y472 - 1), "")</f>
        <v/>
      </c>
      <c r="AC472" s="30">
        <f>IFERROR(VALUE(RIGHT('Upload Data'!$B459, 6)), -1)</f>
        <v>-1</v>
      </c>
    </row>
    <row r="473" spans="1:29">
      <c r="A473" s="29">
        <f t="shared" si="60"/>
        <v>460</v>
      </c>
      <c r="B473" s="28" t="b">
        <f>NOT(IFERROR('Upload Data'!A460 = "ERROR", TRUE))</f>
        <v>1</v>
      </c>
      <c r="C473" s="28">
        <f t="shared" si="61"/>
        <v>460</v>
      </c>
      <c r="D473" s="30" t="b">
        <f>IF(B473, ('Upload Data'!A460 &amp; 'Upload Data'!B460 &amp; 'Upload Data'!D460 &amp; 'Upload Data'!E460 &amp; 'Upload Data'!F460) &lt;&gt; "", FALSE)</f>
        <v>0</v>
      </c>
      <c r="E473" s="28" t="str">
        <f t="shared" si="57"/>
        <v/>
      </c>
      <c r="F473" s="28" t="str">
        <f t="shared" si="58"/>
        <v/>
      </c>
      <c r="G473" s="30" t="b">
        <f t="shared" si="59"/>
        <v>1</v>
      </c>
      <c r="H473" s="30" t="b">
        <f>IFERROR(AND(OR(NOT(D473), 'Upload Data'!$A460 &lt;&gt; "", 'Upload Data'!$B460 &lt;&gt; ""), I473, J473, S473 &lt;= 1), FALSE)</f>
        <v>1</v>
      </c>
      <c r="I473" s="30" t="b">
        <f t="shared" si="62"/>
        <v>1</v>
      </c>
      <c r="J473" s="30" t="b">
        <f t="shared" si="63"/>
        <v>1</v>
      </c>
      <c r="K473" s="31" t="s">
        <v>81</v>
      </c>
      <c r="L473" s="31" t="s">
        <v>81</v>
      </c>
      <c r="M473" s="30" t="b">
        <f>IFERROR(OR(NOT(D473), 'Upload Data'!E460 &lt;&gt; ""), FALSE)</f>
        <v>1</v>
      </c>
      <c r="N473" s="30" t="b">
        <f>IFERROR(OR(AND(NOT(D473), 'Upload Data'!F460 = ""), IFERROR(MATCH('Upload Data'!F460, listTradingRelationship, 0), FALSE)), FALSE)</f>
        <v>1</v>
      </c>
      <c r="O473" s="30"/>
      <c r="P473" s="30"/>
      <c r="Q473" s="30"/>
      <c r="R473" s="30" t="str">
        <f>IFERROR(IF('Upload Data'!$A460 &lt;&gt; "", 'Upload Data'!$A460, 'Upload Data'!$B460) &amp; "-" &amp; 'Upload Data'!$C460, "-")</f>
        <v>-</v>
      </c>
      <c r="S473" s="30">
        <f t="shared" si="64"/>
        <v>0</v>
      </c>
      <c r="T473" s="30"/>
      <c r="U473" s="30" t="b">
        <f>IFERROR(OR('Upload Data'!$A460 = "", IFERROR(AND(LEN('Upload Data'!$A460 ) = 11, LEFT('Upload Data'!$A460, 4) = "FSC-", MID('Upload Data'!$A460, 5, 1) &gt;= "A", MID('Upload Data'!$A460, 5, 1) &lt;= "Z", V473 &gt; 0, INT(V473) = V473), FALSE)), FALSE)</f>
        <v>1</v>
      </c>
      <c r="V473" s="30">
        <f>IFERROR(VALUE(RIGHT('Upload Data'!$A460, 6)), -1)</f>
        <v>-1</v>
      </c>
      <c r="W473" s="30"/>
      <c r="X473" s="30" t="b">
        <f>IFERROR(OR('Upload Data'!$B460 = "", IFERROR(AND(LEN(AA473) &gt;= 2, MATCH(AB473, listCertificateTypes, 0), AC473 &gt; -1, INT(AC473) = AC473), FALSE)), FALSE)</f>
        <v>1</v>
      </c>
      <c r="Y473" s="30">
        <f>IFERROR(FIND("-", 'Upload Data'!$B460, 1), 1000)</f>
        <v>1000</v>
      </c>
      <c r="Z473" s="30">
        <f>IFERROR(FIND("-", 'Upload Data'!$B460, Y473 + 1), 1000)</f>
        <v>1000</v>
      </c>
      <c r="AA473" s="30" t="str">
        <f>IFERROR(LEFT('Upload Data'!$B460, Y473 - 1), "")</f>
        <v/>
      </c>
      <c r="AB473" s="30" t="str">
        <f>IFERROR(MID('Upload Data'!$B460, Y473 + 1, Z473 - Y473 - 1), "")</f>
        <v/>
      </c>
      <c r="AC473" s="30">
        <f>IFERROR(VALUE(RIGHT('Upload Data'!$B460, 6)), -1)</f>
        <v>-1</v>
      </c>
    </row>
    <row r="474" spans="1:29">
      <c r="A474" s="29">
        <f t="shared" si="60"/>
        <v>461</v>
      </c>
      <c r="B474" s="28" t="b">
        <f>NOT(IFERROR('Upload Data'!A461 = "ERROR", TRUE))</f>
        <v>1</v>
      </c>
      <c r="C474" s="28">
        <f t="shared" si="61"/>
        <v>461</v>
      </c>
      <c r="D474" s="30" t="b">
        <f>IF(B474, ('Upload Data'!A461 &amp; 'Upload Data'!B461 &amp; 'Upload Data'!D461 &amp; 'Upload Data'!E461 &amp; 'Upload Data'!F461) &lt;&gt; "", FALSE)</f>
        <v>0</v>
      </c>
      <c r="E474" s="28" t="str">
        <f t="shared" si="57"/>
        <v/>
      </c>
      <c r="F474" s="28" t="str">
        <f t="shared" si="58"/>
        <v/>
      </c>
      <c r="G474" s="30" t="b">
        <f t="shared" si="59"/>
        <v>1</v>
      </c>
      <c r="H474" s="30" t="b">
        <f>IFERROR(AND(OR(NOT(D474), 'Upload Data'!$A461 &lt;&gt; "", 'Upload Data'!$B461 &lt;&gt; ""), I474, J474, S474 &lt;= 1), FALSE)</f>
        <v>1</v>
      </c>
      <c r="I474" s="30" t="b">
        <f t="shared" si="62"/>
        <v>1</v>
      </c>
      <c r="J474" s="30" t="b">
        <f t="shared" si="63"/>
        <v>1</v>
      </c>
      <c r="K474" s="31" t="s">
        <v>81</v>
      </c>
      <c r="L474" s="31" t="s">
        <v>81</v>
      </c>
      <c r="M474" s="30" t="b">
        <f>IFERROR(OR(NOT(D474), 'Upload Data'!E461 &lt;&gt; ""), FALSE)</f>
        <v>1</v>
      </c>
      <c r="N474" s="30" t="b">
        <f>IFERROR(OR(AND(NOT(D474), 'Upload Data'!F461 = ""), IFERROR(MATCH('Upload Data'!F461, listTradingRelationship, 0), FALSE)), FALSE)</f>
        <v>1</v>
      </c>
      <c r="O474" s="30"/>
      <c r="P474" s="30"/>
      <c r="Q474" s="30"/>
      <c r="R474" s="30" t="str">
        <f>IFERROR(IF('Upload Data'!$A461 &lt;&gt; "", 'Upload Data'!$A461, 'Upload Data'!$B461) &amp; "-" &amp; 'Upload Data'!$C461, "-")</f>
        <v>-</v>
      </c>
      <c r="S474" s="30">
        <f t="shared" si="64"/>
        <v>0</v>
      </c>
      <c r="T474" s="30"/>
      <c r="U474" s="30" t="b">
        <f>IFERROR(OR('Upload Data'!$A461 = "", IFERROR(AND(LEN('Upload Data'!$A461 ) = 11, LEFT('Upload Data'!$A461, 4) = "FSC-", MID('Upload Data'!$A461, 5, 1) &gt;= "A", MID('Upload Data'!$A461, 5, 1) &lt;= "Z", V474 &gt; 0, INT(V474) = V474), FALSE)), FALSE)</f>
        <v>1</v>
      </c>
      <c r="V474" s="30">
        <f>IFERROR(VALUE(RIGHT('Upload Data'!$A461, 6)), -1)</f>
        <v>-1</v>
      </c>
      <c r="W474" s="30"/>
      <c r="X474" s="30" t="b">
        <f>IFERROR(OR('Upload Data'!$B461 = "", IFERROR(AND(LEN(AA474) &gt;= 2, MATCH(AB474, listCertificateTypes, 0), AC474 &gt; -1, INT(AC474) = AC474), FALSE)), FALSE)</f>
        <v>1</v>
      </c>
      <c r="Y474" s="30">
        <f>IFERROR(FIND("-", 'Upload Data'!$B461, 1), 1000)</f>
        <v>1000</v>
      </c>
      <c r="Z474" s="30">
        <f>IFERROR(FIND("-", 'Upload Data'!$B461, Y474 + 1), 1000)</f>
        <v>1000</v>
      </c>
      <c r="AA474" s="30" t="str">
        <f>IFERROR(LEFT('Upload Data'!$B461, Y474 - 1), "")</f>
        <v/>
      </c>
      <c r="AB474" s="30" t="str">
        <f>IFERROR(MID('Upload Data'!$B461, Y474 + 1, Z474 - Y474 - 1), "")</f>
        <v/>
      </c>
      <c r="AC474" s="30">
        <f>IFERROR(VALUE(RIGHT('Upload Data'!$B461, 6)), -1)</f>
        <v>-1</v>
      </c>
    </row>
    <row r="475" spans="1:29">
      <c r="A475" s="29">
        <f t="shared" si="60"/>
        <v>462</v>
      </c>
      <c r="B475" s="28" t="b">
        <f>NOT(IFERROR('Upload Data'!A462 = "ERROR", TRUE))</f>
        <v>1</v>
      </c>
      <c r="C475" s="28">
        <f t="shared" si="61"/>
        <v>462</v>
      </c>
      <c r="D475" s="30" t="b">
        <f>IF(B475, ('Upload Data'!A462 &amp; 'Upload Data'!B462 &amp; 'Upload Data'!D462 &amp; 'Upload Data'!E462 &amp; 'Upload Data'!F462) &lt;&gt; "", FALSE)</f>
        <v>0</v>
      </c>
      <c r="E475" s="28" t="str">
        <f t="shared" si="57"/>
        <v/>
      </c>
      <c r="F475" s="28" t="str">
        <f t="shared" si="58"/>
        <v/>
      </c>
      <c r="G475" s="30" t="b">
        <f t="shared" si="59"/>
        <v>1</v>
      </c>
      <c r="H475" s="30" t="b">
        <f>IFERROR(AND(OR(NOT(D475), 'Upload Data'!$A462 &lt;&gt; "", 'Upload Data'!$B462 &lt;&gt; ""), I475, J475, S475 &lt;= 1), FALSE)</f>
        <v>1</v>
      </c>
      <c r="I475" s="30" t="b">
        <f t="shared" si="62"/>
        <v>1</v>
      </c>
      <c r="J475" s="30" t="b">
        <f t="shared" si="63"/>
        <v>1</v>
      </c>
      <c r="K475" s="31" t="s">
        <v>81</v>
      </c>
      <c r="L475" s="31" t="s">
        <v>81</v>
      </c>
      <c r="M475" s="30" t="b">
        <f>IFERROR(OR(NOT(D475), 'Upload Data'!E462 &lt;&gt; ""), FALSE)</f>
        <v>1</v>
      </c>
      <c r="N475" s="30" t="b">
        <f>IFERROR(OR(AND(NOT(D475), 'Upload Data'!F462 = ""), IFERROR(MATCH('Upload Data'!F462, listTradingRelationship, 0), FALSE)), FALSE)</f>
        <v>1</v>
      </c>
      <c r="O475" s="30"/>
      <c r="P475" s="30"/>
      <c r="Q475" s="30"/>
      <c r="R475" s="30" t="str">
        <f>IFERROR(IF('Upload Data'!$A462 &lt;&gt; "", 'Upload Data'!$A462, 'Upload Data'!$B462) &amp; "-" &amp; 'Upload Data'!$C462, "-")</f>
        <v>-</v>
      </c>
      <c r="S475" s="30">
        <f t="shared" si="64"/>
        <v>0</v>
      </c>
      <c r="T475" s="30"/>
      <c r="U475" s="30" t="b">
        <f>IFERROR(OR('Upload Data'!$A462 = "", IFERROR(AND(LEN('Upload Data'!$A462 ) = 11, LEFT('Upload Data'!$A462, 4) = "FSC-", MID('Upload Data'!$A462, 5, 1) &gt;= "A", MID('Upload Data'!$A462, 5, 1) &lt;= "Z", V475 &gt; 0, INT(V475) = V475), FALSE)), FALSE)</f>
        <v>1</v>
      </c>
      <c r="V475" s="30">
        <f>IFERROR(VALUE(RIGHT('Upload Data'!$A462, 6)), -1)</f>
        <v>-1</v>
      </c>
      <c r="W475" s="30"/>
      <c r="X475" s="30" t="b">
        <f>IFERROR(OR('Upload Data'!$B462 = "", IFERROR(AND(LEN(AA475) &gt;= 2, MATCH(AB475, listCertificateTypes, 0), AC475 &gt; -1, INT(AC475) = AC475), FALSE)), FALSE)</f>
        <v>1</v>
      </c>
      <c r="Y475" s="30">
        <f>IFERROR(FIND("-", 'Upload Data'!$B462, 1), 1000)</f>
        <v>1000</v>
      </c>
      <c r="Z475" s="30">
        <f>IFERROR(FIND("-", 'Upload Data'!$B462, Y475 + 1), 1000)</f>
        <v>1000</v>
      </c>
      <c r="AA475" s="30" t="str">
        <f>IFERROR(LEFT('Upload Data'!$B462, Y475 - 1), "")</f>
        <v/>
      </c>
      <c r="AB475" s="30" t="str">
        <f>IFERROR(MID('Upload Data'!$B462, Y475 + 1, Z475 - Y475 - 1), "")</f>
        <v/>
      </c>
      <c r="AC475" s="30">
        <f>IFERROR(VALUE(RIGHT('Upload Data'!$B462, 6)), -1)</f>
        <v>-1</v>
      </c>
    </row>
    <row r="476" spans="1:29">
      <c r="A476" s="29">
        <f t="shared" si="60"/>
        <v>463</v>
      </c>
      <c r="B476" s="28" t="b">
        <f>NOT(IFERROR('Upload Data'!A463 = "ERROR", TRUE))</f>
        <v>1</v>
      </c>
      <c r="C476" s="28">
        <f t="shared" si="61"/>
        <v>463</v>
      </c>
      <c r="D476" s="30" t="b">
        <f>IF(B476, ('Upload Data'!A463 &amp; 'Upload Data'!B463 &amp; 'Upload Data'!D463 &amp; 'Upload Data'!E463 &amp; 'Upload Data'!F463) &lt;&gt; "", FALSE)</f>
        <v>0</v>
      </c>
      <c r="E476" s="28" t="str">
        <f t="shared" si="57"/>
        <v/>
      </c>
      <c r="F476" s="28" t="str">
        <f t="shared" si="58"/>
        <v/>
      </c>
      <c r="G476" s="30" t="b">
        <f t="shared" si="59"/>
        <v>1</v>
      </c>
      <c r="H476" s="30" t="b">
        <f>IFERROR(AND(OR(NOT(D476), 'Upload Data'!$A463 &lt;&gt; "", 'Upload Data'!$B463 &lt;&gt; ""), I476, J476, S476 &lt;= 1), FALSE)</f>
        <v>1</v>
      </c>
      <c r="I476" s="30" t="b">
        <f t="shared" si="62"/>
        <v>1</v>
      </c>
      <c r="J476" s="30" t="b">
        <f t="shared" si="63"/>
        <v>1</v>
      </c>
      <c r="K476" s="31" t="s">
        <v>81</v>
      </c>
      <c r="L476" s="31" t="s">
        <v>81</v>
      </c>
      <c r="M476" s="30" t="b">
        <f>IFERROR(OR(NOT(D476), 'Upload Data'!E463 &lt;&gt; ""), FALSE)</f>
        <v>1</v>
      </c>
      <c r="N476" s="30" t="b">
        <f>IFERROR(OR(AND(NOT(D476), 'Upload Data'!F463 = ""), IFERROR(MATCH('Upload Data'!F463, listTradingRelationship, 0), FALSE)), FALSE)</f>
        <v>1</v>
      </c>
      <c r="O476" s="30"/>
      <c r="P476" s="30"/>
      <c r="Q476" s="30"/>
      <c r="R476" s="30" t="str">
        <f>IFERROR(IF('Upload Data'!$A463 &lt;&gt; "", 'Upload Data'!$A463, 'Upload Data'!$B463) &amp; "-" &amp; 'Upload Data'!$C463, "-")</f>
        <v>-</v>
      </c>
      <c r="S476" s="30">
        <f t="shared" si="64"/>
        <v>0</v>
      </c>
      <c r="T476" s="30"/>
      <c r="U476" s="30" t="b">
        <f>IFERROR(OR('Upload Data'!$A463 = "", IFERROR(AND(LEN('Upload Data'!$A463 ) = 11, LEFT('Upload Data'!$A463, 4) = "FSC-", MID('Upload Data'!$A463, 5, 1) &gt;= "A", MID('Upload Data'!$A463, 5, 1) &lt;= "Z", V476 &gt; 0, INT(V476) = V476), FALSE)), FALSE)</f>
        <v>1</v>
      </c>
      <c r="V476" s="30">
        <f>IFERROR(VALUE(RIGHT('Upload Data'!$A463, 6)), -1)</f>
        <v>-1</v>
      </c>
      <c r="W476" s="30"/>
      <c r="X476" s="30" t="b">
        <f>IFERROR(OR('Upload Data'!$B463 = "", IFERROR(AND(LEN(AA476) &gt;= 2, MATCH(AB476, listCertificateTypes, 0), AC476 &gt; -1, INT(AC476) = AC476), FALSE)), FALSE)</f>
        <v>1</v>
      </c>
      <c r="Y476" s="30">
        <f>IFERROR(FIND("-", 'Upload Data'!$B463, 1), 1000)</f>
        <v>1000</v>
      </c>
      <c r="Z476" s="30">
        <f>IFERROR(FIND("-", 'Upload Data'!$B463, Y476 + 1), 1000)</f>
        <v>1000</v>
      </c>
      <c r="AA476" s="30" t="str">
        <f>IFERROR(LEFT('Upload Data'!$B463, Y476 - 1), "")</f>
        <v/>
      </c>
      <c r="AB476" s="30" t="str">
        <f>IFERROR(MID('Upload Data'!$B463, Y476 + 1, Z476 - Y476 - 1), "")</f>
        <v/>
      </c>
      <c r="AC476" s="30">
        <f>IFERROR(VALUE(RIGHT('Upload Data'!$B463, 6)), -1)</f>
        <v>-1</v>
      </c>
    </row>
    <row r="477" spans="1:29">
      <c r="A477" s="29">
        <f t="shared" si="60"/>
        <v>464</v>
      </c>
      <c r="B477" s="28" t="b">
        <f>NOT(IFERROR('Upload Data'!A464 = "ERROR", TRUE))</f>
        <v>1</v>
      </c>
      <c r="C477" s="28">
        <f t="shared" si="61"/>
        <v>464</v>
      </c>
      <c r="D477" s="30" t="b">
        <f>IF(B477, ('Upload Data'!A464 &amp; 'Upload Data'!B464 &amp; 'Upload Data'!D464 &amp; 'Upload Data'!E464 &amp; 'Upload Data'!F464) &lt;&gt; "", FALSE)</f>
        <v>0</v>
      </c>
      <c r="E477" s="28" t="str">
        <f t="shared" si="57"/>
        <v/>
      </c>
      <c r="F477" s="28" t="str">
        <f t="shared" si="58"/>
        <v/>
      </c>
      <c r="G477" s="30" t="b">
        <f t="shared" si="59"/>
        <v>1</v>
      </c>
      <c r="H477" s="30" t="b">
        <f>IFERROR(AND(OR(NOT(D477), 'Upload Data'!$A464 &lt;&gt; "", 'Upload Data'!$B464 &lt;&gt; ""), I477, J477, S477 &lt;= 1), FALSE)</f>
        <v>1</v>
      </c>
      <c r="I477" s="30" t="b">
        <f t="shared" si="62"/>
        <v>1</v>
      </c>
      <c r="J477" s="30" t="b">
        <f t="shared" si="63"/>
        <v>1</v>
      </c>
      <c r="K477" s="31" t="s">
        <v>81</v>
      </c>
      <c r="L477" s="31" t="s">
        <v>81</v>
      </c>
      <c r="M477" s="30" t="b">
        <f>IFERROR(OR(NOT(D477), 'Upload Data'!E464 &lt;&gt; ""), FALSE)</f>
        <v>1</v>
      </c>
      <c r="N477" s="30" t="b">
        <f>IFERROR(OR(AND(NOT(D477), 'Upload Data'!F464 = ""), IFERROR(MATCH('Upload Data'!F464, listTradingRelationship, 0), FALSE)), FALSE)</f>
        <v>1</v>
      </c>
      <c r="O477" s="30"/>
      <c r="P477" s="30"/>
      <c r="Q477" s="30"/>
      <c r="R477" s="30" t="str">
        <f>IFERROR(IF('Upload Data'!$A464 &lt;&gt; "", 'Upload Data'!$A464, 'Upload Data'!$B464) &amp; "-" &amp; 'Upload Data'!$C464, "-")</f>
        <v>-</v>
      </c>
      <c r="S477" s="30">
        <f t="shared" si="64"/>
        <v>0</v>
      </c>
      <c r="T477" s="30"/>
      <c r="U477" s="30" t="b">
        <f>IFERROR(OR('Upload Data'!$A464 = "", IFERROR(AND(LEN('Upload Data'!$A464 ) = 11, LEFT('Upload Data'!$A464, 4) = "FSC-", MID('Upload Data'!$A464, 5, 1) &gt;= "A", MID('Upload Data'!$A464, 5, 1) &lt;= "Z", V477 &gt; 0, INT(V477) = V477), FALSE)), FALSE)</f>
        <v>1</v>
      </c>
      <c r="V477" s="30">
        <f>IFERROR(VALUE(RIGHT('Upload Data'!$A464, 6)), -1)</f>
        <v>-1</v>
      </c>
      <c r="W477" s="30"/>
      <c r="X477" s="30" t="b">
        <f>IFERROR(OR('Upload Data'!$B464 = "", IFERROR(AND(LEN(AA477) &gt;= 2, MATCH(AB477, listCertificateTypes, 0), AC477 &gt; -1, INT(AC477) = AC477), FALSE)), FALSE)</f>
        <v>1</v>
      </c>
      <c r="Y477" s="30">
        <f>IFERROR(FIND("-", 'Upload Data'!$B464, 1), 1000)</f>
        <v>1000</v>
      </c>
      <c r="Z477" s="30">
        <f>IFERROR(FIND("-", 'Upload Data'!$B464, Y477 + 1), 1000)</f>
        <v>1000</v>
      </c>
      <c r="AA477" s="30" t="str">
        <f>IFERROR(LEFT('Upload Data'!$B464, Y477 - 1), "")</f>
        <v/>
      </c>
      <c r="AB477" s="30" t="str">
        <f>IFERROR(MID('Upload Data'!$B464, Y477 + 1, Z477 - Y477 - 1), "")</f>
        <v/>
      </c>
      <c r="AC477" s="30">
        <f>IFERROR(VALUE(RIGHT('Upload Data'!$B464, 6)), -1)</f>
        <v>-1</v>
      </c>
    </row>
    <row r="478" spans="1:29">
      <c r="A478" s="29">
        <f t="shared" si="60"/>
        <v>465</v>
      </c>
      <c r="B478" s="28" t="b">
        <f>NOT(IFERROR('Upload Data'!A465 = "ERROR", TRUE))</f>
        <v>1</v>
      </c>
      <c r="C478" s="28">
        <f t="shared" si="61"/>
        <v>465</v>
      </c>
      <c r="D478" s="30" t="b">
        <f>IF(B478, ('Upload Data'!A465 &amp; 'Upload Data'!B465 &amp; 'Upload Data'!D465 &amp; 'Upload Data'!E465 &amp; 'Upload Data'!F465) &lt;&gt; "", FALSE)</f>
        <v>0</v>
      </c>
      <c r="E478" s="28" t="str">
        <f t="shared" si="57"/>
        <v/>
      </c>
      <c r="F478" s="28" t="str">
        <f t="shared" si="58"/>
        <v/>
      </c>
      <c r="G478" s="30" t="b">
        <f t="shared" si="59"/>
        <v>1</v>
      </c>
      <c r="H478" s="30" t="b">
        <f>IFERROR(AND(OR(NOT(D478), 'Upload Data'!$A465 &lt;&gt; "", 'Upload Data'!$B465 &lt;&gt; ""), I478, J478, S478 &lt;= 1), FALSE)</f>
        <v>1</v>
      </c>
      <c r="I478" s="30" t="b">
        <f t="shared" si="62"/>
        <v>1</v>
      </c>
      <c r="J478" s="30" t="b">
        <f t="shared" si="63"/>
        <v>1</v>
      </c>
      <c r="K478" s="31" t="s">
        <v>81</v>
      </c>
      <c r="L478" s="31" t="s">
        <v>81</v>
      </c>
      <c r="M478" s="30" t="b">
        <f>IFERROR(OR(NOT(D478), 'Upload Data'!E465 &lt;&gt; ""), FALSE)</f>
        <v>1</v>
      </c>
      <c r="N478" s="30" t="b">
        <f>IFERROR(OR(AND(NOT(D478), 'Upload Data'!F465 = ""), IFERROR(MATCH('Upload Data'!F465, listTradingRelationship, 0), FALSE)), FALSE)</f>
        <v>1</v>
      </c>
      <c r="O478" s="30"/>
      <c r="P478" s="30"/>
      <c r="Q478" s="30"/>
      <c r="R478" s="30" t="str">
        <f>IFERROR(IF('Upload Data'!$A465 &lt;&gt; "", 'Upload Data'!$A465, 'Upload Data'!$B465) &amp; "-" &amp; 'Upload Data'!$C465, "-")</f>
        <v>-</v>
      </c>
      <c r="S478" s="30">
        <f t="shared" si="64"/>
        <v>0</v>
      </c>
      <c r="T478" s="30"/>
      <c r="U478" s="30" t="b">
        <f>IFERROR(OR('Upload Data'!$A465 = "", IFERROR(AND(LEN('Upload Data'!$A465 ) = 11, LEFT('Upload Data'!$A465, 4) = "FSC-", MID('Upload Data'!$A465, 5, 1) &gt;= "A", MID('Upload Data'!$A465, 5, 1) &lt;= "Z", V478 &gt; 0, INT(V478) = V478), FALSE)), FALSE)</f>
        <v>1</v>
      </c>
      <c r="V478" s="30">
        <f>IFERROR(VALUE(RIGHT('Upload Data'!$A465, 6)), -1)</f>
        <v>-1</v>
      </c>
      <c r="W478" s="30"/>
      <c r="X478" s="30" t="b">
        <f>IFERROR(OR('Upload Data'!$B465 = "", IFERROR(AND(LEN(AA478) &gt;= 2, MATCH(AB478, listCertificateTypes, 0), AC478 &gt; -1, INT(AC478) = AC478), FALSE)), FALSE)</f>
        <v>1</v>
      </c>
      <c r="Y478" s="30">
        <f>IFERROR(FIND("-", 'Upload Data'!$B465, 1), 1000)</f>
        <v>1000</v>
      </c>
      <c r="Z478" s="30">
        <f>IFERROR(FIND("-", 'Upload Data'!$B465, Y478 + 1), 1000)</f>
        <v>1000</v>
      </c>
      <c r="AA478" s="30" t="str">
        <f>IFERROR(LEFT('Upload Data'!$B465, Y478 - 1), "")</f>
        <v/>
      </c>
      <c r="AB478" s="30" t="str">
        <f>IFERROR(MID('Upload Data'!$B465, Y478 + 1, Z478 - Y478 - 1), "")</f>
        <v/>
      </c>
      <c r="AC478" s="30">
        <f>IFERROR(VALUE(RIGHT('Upload Data'!$B465, 6)), -1)</f>
        <v>-1</v>
      </c>
    </row>
    <row r="479" spans="1:29">
      <c r="A479" s="29">
        <f t="shared" si="60"/>
        <v>466</v>
      </c>
      <c r="B479" s="28" t="b">
        <f>NOT(IFERROR('Upload Data'!A466 = "ERROR", TRUE))</f>
        <v>1</v>
      </c>
      <c r="C479" s="28">
        <f t="shared" si="61"/>
        <v>466</v>
      </c>
      <c r="D479" s="30" t="b">
        <f>IF(B479, ('Upload Data'!A466 &amp; 'Upload Data'!B466 &amp; 'Upload Data'!D466 &amp; 'Upload Data'!E466 &amp; 'Upload Data'!F466) &lt;&gt; "", FALSE)</f>
        <v>0</v>
      </c>
      <c r="E479" s="28" t="str">
        <f t="shared" si="57"/>
        <v/>
      </c>
      <c r="F479" s="28" t="str">
        <f t="shared" si="58"/>
        <v/>
      </c>
      <c r="G479" s="30" t="b">
        <f t="shared" si="59"/>
        <v>1</v>
      </c>
      <c r="H479" s="30" t="b">
        <f>IFERROR(AND(OR(NOT(D479), 'Upload Data'!$A466 &lt;&gt; "", 'Upload Data'!$B466 &lt;&gt; ""), I479, J479, S479 &lt;= 1), FALSE)</f>
        <v>1</v>
      </c>
      <c r="I479" s="30" t="b">
        <f t="shared" si="62"/>
        <v>1</v>
      </c>
      <c r="J479" s="30" t="b">
        <f t="shared" si="63"/>
        <v>1</v>
      </c>
      <c r="K479" s="31" t="s">
        <v>81</v>
      </c>
      <c r="L479" s="31" t="s">
        <v>81</v>
      </c>
      <c r="M479" s="30" t="b">
        <f>IFERROR(OR(NOT(D479), 'Upload Data'!E466 &lt;&gt; ""), FALSE)</f>
        <v>1</v>
      </c>
      <c r="N479" s="30" t="b">
        <f>IFERROR(OR(AND(NOT(D479), 'Upload Data'!F466 = ""), IFERROR(MATCH('Upload Data'!F466, listTradingRelationship, 0), FALSE)), FALSE)</f>
        <v>1</v>
      </c>
      <c r="O479" s="30"/>
      <c r="P479" s="30"/>
      <c r="Q479" s="30"/>
      <c r="R479" s="30" t="str">
        <f>IFERROR(IF('Upload Data'!$A466 &lt;&gt; "", 'Upload Data'!$A466, 'Upload Data'!$B466) &amp; "-" &amp; 'Upload Data'!$C466, "-")</f>
        <v>-</v>
      </c>
      <c r="S479" s="30">
        <f t="shared" si="64"/>
        <v>0</v>
      </c>
      <c r="T479" s="30"/>
      <c r="U479" s="30" t="b">
        <f>IFERROR(OR('Upload Data'!$A466 = "", IFERROR(AND(LEN('Upload Data'!$A466 ) = 11, LEFT('Upload Data'!$A466, 4) = "FSC-", MID('Upload Data'!$A466, 5, 1) &gt;= "A", MID('Upload Data'!$A466, 5, 1) &lt;= "Z", V479 &gt; 0, INT(V479) = V479), FALSE)), FALSE)</f>
        <v>1</v>
      </c>
      <c r="V479" s="30">
        <f>IFERROR(VALUE(RIGHT('Upload Data'!$A466, 6)), -1)</f>
        <v>-1</v>
      </c>
      <c r="W479" s="30"/>
      <c r="X479" s="30" t="b">
        <f>IFERROR(OR('Upload Data'!$B466 = "", IFERROR(AND(LEN(AA479) &gt;= 2, MATCH(AB479, listCertificateTypes, 0), AC479 &gt; -1, INT(AC479) = AC479), FALSE)), FALSE)</f>
        <v>1</v>
      </c>
      <c r="Y479" s="30">
        <f>IFERROR(FIND("-", 'Upload Data'!$B466, 1), 1000)</f>
        <v>1000</v>
      </c>
      <c r="Z479" s="30">
        <f>IFERROR(FIND("-", 'Upload Data'!$B466, Y479 + 1), 1000)</f>
        <v>1000</v>
      </c>
      <c r="AA479" s="30" t="str">
        <f>IFERROR(LEFT('Upload Data'!$B466, Y479 - 1), "")</f>
        <v/>
      </c>
      <c r="AB479" s="30" t="str">
        <f>IFERROR(MID('Upload Data'!$B466, Y479 + 1, Z479 - Y479 - 1), "")</f>
        <v/>
      </c>
      <c r="AC479" s="30">
        <f>IFERROR(VALUE(RIGHT('Upload Data'!$B466, 6)), -1)</f>
        <v>-1</v>
      </c>
    </row>
    <row r="480" spans="1:29">
      <c r="A480" s="29">
        <f t="shared" si="60"/>
        <v>467</v>
      </c>
      <c r="B480" s="28" t="b">
        <f>NOT(IFERROR('Upload Data'!A467 = "ERROR", TRUE))</f>
        <v>1</v>
      </c>
      <c r="C480" s="28">
        <f t="shared" si="61"/>
        <v>467</v>
      </c>
      <c r="D480" s="30" t="b">
        <f>IF(B480, ('Upload Data'!A467 &amp; 'Upload Data'!B467 &amp; 'Upload Data'!D467 &amp; 'Upload Data'!E467 &amp; 'Upload Data'!F467) &lt;&gt; "", FALSE)</f>
        <v>0</v>
      </c>
      <c r="E480" s="28" t="str">
        <f t="shared" si="57"/>
        <v/>
      </c>
      <c r="F480" s="28" t="str">
        <f t="shared" si="58"/>
        <v/>
      </c>
      <c r="G480" s="30" t="b">
        <f t="shared" si="59"/>
        <v>1</v>
      </c>
      <c r="H480" s="30" t="b">
        <f>IFERROR(AND(OR(NOT(D480), 'Upload Data'!$A467 &lt;&gt; "", 'Upload Data'!$B467 &lt;&gt; ""), I480, J480, S480 &lt;= 1), FALSE)</f>
        <v>1</v>
      </c>
      <c r="I480" s="30" t="b">
        <f t="shared" si="62"/>
        <v>1</v>
      </c>
      <c r="J480" s="30" t="b">
        <f t="shared" si="63"/>
        <v>1</v>
      </c>
      <c r="K480" s="31" t="s">
        <v>81</v>
      </c>
      <c r="L480" s="31" t="s">
        <v>81</v>
      </c>
      <c r="M480" s="30" t="b">
        <f>IFERROR(OR(NOT(D480), 'Upload Data'!E467 &lt;&gt; ""), FALSE)</f>
        <v>1</v>
      </c>
      <c r="N480" s="30" t="b">
        <f>IFERROR(OR(AND(NOT(D480), 'Upload Data'!F467 = ""), IFERROR(MATCH('Upload Data'!F467, listTradingRelationship, 0), FALSE)), FALSE)</f>
        <v>1</v>
      </c>
      <c r="O480" s="30"/>
      <c r="P480" s="30"/>
      <c r="Q480" s="30"/>
      <c r="R480" s="30" t="str">
        <f>IFERROR(IF('Upload Data'!$A467 &lt;&gt; "", 'Upload Data'!$A467, 'Upload Data'!$B467) &amp; "-" &amp; 'Upload Data'!$C467, "-")</f>
        <v>-</v>
      </c>
      <c r="S480" s="30">
        <f t="shared" si="64"/>
        <v>0</v>
      </c>
      <c r="T480" s="30"/>
      <c r="U480" s="30" t="b">
        <f>IFERROR(OR('Upload Data'!$A467 = "", IFERROR(AND(LEN('Upload Data'!$A467 ) = 11, LEFT('Upload Data'!$A467, 4) = "FSC-", MID('Upload Data'!$A467, 5, 1) &gt;= "A", MID('Upload Data'!$A467, 5, 1) &lt;= "Z", V480 &gt; 0, INT(V480) = V480), FALSE)), FALSE)</f>
        <v>1</v>
      </c>
      <c r="V480" s="30">
        <f>IFERROR(VALUE(RIGHT('Upload Data'!$A467, 6)), -1)</f>
        <v>-1</v>
      </c>
      <c r="W480" s="30"/>
      <c r="X480" s="30" t="b">
        <f>IFERROR(OR('Upload Data'!$B467 = "", IFERROR(AND(LEN(AA480) &gt;= 2, MATCH(AB480, listCertificateTypes, 0), AC480 &gt; -1, INT(AC480) = AC480), FALSE)), FALSE)</f>
        <v>1</v>
      </c>
      <c r="Y480" s="30">
        <f>IFERROR(FIND("-", 'Upload Data'!$B467, 1), 1000)</f>
        <v>1000</v>
      </c>
      <c r="Z480" s="30">
        <f>IFERROR(FIND("-", 'Upload Data'!$B467, Y480 + 1), 1000)</f>
        <v>1000</v>
      </c>
      <c r="AA480" s="30" t="str">
        <f>IFERROR(LEFT('Upload Data'!$B467, Y480 - 1), "")</f>
        <v/>
      </c>
      <c r="AB480" s="30" t="str">
        <f>IFERROR(MID('Upload Data'!$B467, Y480 + 1, Z480 - Y480 - 1), "")</f>
        <v/>
      </c>
      <c r="AC480" s="30">
        <f>IFERROR(VALUE(RIGHT('Upload Data'!$B467, 6)), -1)</f>
        <v>-1</v>
      </c>
    </row>
    <row r="481" spans="1:29">
      <c r="A481" s="29">
        <f t="shared" si="60"/>
        <v>468</v>
      </c>
      <c r="B481" s="28" t="b">
        <f>NOT(IFERROR('Upload Data'!A468 = "ERROR", TRUE))</f>
        <v>1</v>
      </c>
      <c r="C481" s="28">
        <f t="shared" si="61"/>
        <v>468</v>
      </c>
      <c r="D481" s="30" t="b">
        <f>IF(B481, ('Upload Data'!A468 &amp; 'Upload Data'!B468 &amp; 'Upload Data'!D468 &amp; 'Upload Data'!E468 &amp; 'Upload Data'!F468) &lt;&gt; "", FALSE)</f>
        <v>0</v>
      </c>
      <c r="E481" s="28" t="str">
        <f t="shared" si="57"/>
        <v/>
      </c>
      <c r="F481" s="28" t="str">
        <f t="shared" si="58"/>
        <v/>
      </c>
      <c r="G481" s="30" t="b">
        <f t="shared" si="59"/>
        <v>1</v>
      </c>
      <c r="H481" s="30" t="b">
        <f>IFERROR(AND(OR(NOT(D481), 'Upload Data'!$A468 &lt;&gt; "", 'Upload Data'!$B468 &lt;&gt; ""), I481, J481, S481 &lt;= 1), FALSE)</f>
        <v>1</v>
      </c>
      <c r="I481" s="30" t="b">
        <f t="shared" si="62"/>
        <v>1</v>
      </c>
      <c r="J481" s="30" t="b">
        <f t="shared" si="63"/>
        <v>1</v>
      </c>
      <c r="K481" s="31" t="s">
        <v>81</v>
      </c>
      <c r="L481" s="31" t="s">
        <v>81</v>
      </c>
      <c r="M481" s="30" t="b">
        <f>IFERROR(OR(NOT(D481), 'Upload Data'!E468 &lt;&gt; ""), FALSE)</f>
        <v>1</v>
      </c>
      <c r="N481" s="30" t="b">
        <f>IFERROR(OR(AND(NOT(D481), 'Upload Data'!F468 = ""), IFERROR(MATCH('Upload Data'!F468, listTradingRelationship, 0), FALSE)), FALSE)</f>
        <v>1</v>
      </c>
      <c r="O481" s="30"/>
      <c r="P481" s="30"/>
      <c r="Q481" s="30"/>
      <c r="R481" s="30" t="str">
        <f>IFERROR(IF('Upload Data'!$A468 &lt;&gt; "", 'Upload Data'!$A468, 'Upload Data'!$B468) &amp; "-" &amp; 'Upload Data'!$C468, "-")</f>
        <v>-</v>
      </c>
      <c r="S481" s="30">
        <f t="shared" si="64"/>
        <v>0</v>
      </c>
      <c r="T481" s="30"/>
      <c r="U481" s="30" t="b">
        <f>IFERROR(OR('Upload Data'!$A468 = "", IFERROR(AND(LEN('Upload Data'!$A468 ) = 11, LEFT('Upload Data'!$A468, 4) = "FSC-", MID('Upload Data'!$A468, 5, 1) &gt;= "A", MID('Upload Data'!$A468, 5, 1) &lt;= "Z", V481 &gt; 0, INT(V481) = V481), FALSE)), FALSE)</f>
        <v>1</v>
      </c>
      <c r="V481" s="30">
        <f>IFERROR(VALUE(RIGHT('Upload Data'!$A468, 6)), -1)</f>
        <v>-1</v>
      </c>
      <c r="W481" s="30"/>
      <c r="X481" s="30" t="b">
        <f>IFERROR(OR('Upload Data'!$B468 = "", IFERROR(AND(LEN(AA481) &gt;= 2, MATCH(AB481, listCertificateTypes, 0), AC481 &gt; -1, INT(AC481) = AC481), FALSE)), FALSE)</f>
        <v>1</v>
      </c>
      <c r="Y481" s="30">
        <f>IFERROR(FIND("-", 'Upload Data'!$B468, 1), 1000)</f>
        <v>1000</v>
      </c>
      <c r="Z481" s="30">
        <f>IFERROR(FIND("-", 'Upload Data'!$B468, Y481 + 1), 1000)</f>
        <v>1000</v>
      </c>
      <c r="AA481" s="30" t="str">
        <f>IFERROR(LEFT('Upload Data'!$B468, Y481 - 1), "")</f>
        <v/>
      </c>
      <c r="AB481" s="30" t="str">
        <f>IFERROR(MID('Upload Data'!$B468, Y481 + 1, Z481 - Y481 - 1), "")</f>
        <v/>
      </c>
      <c r="AC481" s="30">
        <f>IFERROR(VALUE(RIGHT('Upload Data'!$B468, 6)), -1)</f>
        <v>-1</v>
      </c>
    </row>
    <row r="482" spans="1:29">
      <c r="A482" s="29">
        <f t="shared" si="60"/>
        <v>469</v>
      </c>
      <c r="B482" s="28" t="b">
        <f>NOT(IFERROR('Upload Data'!A469 = "ERROR", TRUE))</f>
        <v>1</v>
      </c>
      <c r="C482" s="28">
        <f t="shared" si="61"/>
        <v>469</v>
      </c>
      <c r="D482" s="30" t="b">
        <f>IF(B482, ('Upload Data'!A469 &amp; 'Upload Data'!B469 &amp; 'Upload Data'!D469 &amp; 'Upload Data'!E469 &amp; 'Upload Data'!F469) &lt;&gt; "", FALSE)</f>
        <v>0</v>
      </c>
      <c r="E482" s="28" t="str">
        <f t="shared" si="57"/>
        <v/>
      </c>
      <c r="F482" s="28" t="str">
        <f t="shared" si="58"/>
        <v/>
      </c>
      <c r="G482" s="30" t="b">
        <f t="shared" si="59"/>
        <v>1</v>
      </c>
      <c r="H482" s="30" t="b">
        <f>IFERROR(AND(OR(NOT(D482), 'Upload Data'!$A469 &lt;&gt; "", 'Upload Data'!$B469 &lt;&gt; ""), I482, J482, S482 &lt;= 1), FALSE)</f>
        <v>1</v>
      </c>
      <c r="I482" s="30" t="b">
        <f t="shared" si="62"/>
        <v>1</v>
      </c>
      <c r="J482" s="30" t="b">
        <f t="shared" si="63"/>
        <v>1</v>
      </c>
      <c r="K482" s="31" t="s">
        <v>81</v>
      </c>
      <c r="L482" s="31" t="s">
        <v>81</v>
      </c>
      <c r="M482" s="30" t="b">
        <f>IFERROR(OR(NOT(D482), 'Upload Data'!E469 &lt;&gt; ""), FALSE)</f>
        <v>1</v>
      </c>
      <c r="N482" s="30" t="b">
        <f>IFERROR(OR(AND(NOT(D482), 'Upload Data'!F469 = ""), IFERROR(MATCH('Upload Data'!F469, listTradingRelationship, 0), FALSE)), FALSE)</f>
        <v>1</v>
      </c>
      <c r="O482" s="30"/>
      <c r="P482" s="30"/>
      <c r="Q482" s="30"/>
      <c r="R482" s="30" t="str">
        <f>IFERROR(IF('Upload Data'!$A469 &lt;&gt; "", 'Upload Data'!$A469, 'Upload Data'!$B469) &amp; "-" &amp; 'Upload Data'!$C469, "-")</f>
        <v>-</v>
      </c>
      <c r="S482" s="30">
        <f t="shared" si="64"/>
        <v>0</v>
      </c>
      <c r="T482" s="30"/>
      <c r="U482" s="30" t="b">
        <f>IFERROR(OR('Upload Data'!$A469 = "", IFERROR(AND(LEN('Upload Data'!$A469 ) = 11, LEFT('Upload Data'!$A469, 4) = "FSC-", MID('Upload Data'!$A469, 5, 1) &gt;= "A", MID('Upload Data'!$A469, 5, 1) &lt;= "Z", V482 &gt; 0, INT(V482) = V482), FALSE)), FALSE)</f>
        <v>1</v>
      </c>
      <c r="V482" s="30">
        <f>IFERROR(VALUE(RIGHT('Upload Data'!$A469, 6)), -1)</f>
        <v>-1</v>
      </c>
      <c r="W482" s="30"/>
      <c r="X482" s="30" t="b">
        <f>IFERROR(OR('Upload Data'!$B469 = "", IFERROR(AND(LEN(AA482) &gt;= 2, MATCH(AB482, listCertificateTypes, 0), AC482 &gt; -1, INT(AC482) = AC482), FALSE)), FALSE)</f>
        <v>1</v>
      </c>
      <c r="Y482" s="30">
        <f>IFERROR(FIND("-", 'Upload Data'!$B469, 1), 1000)</f>
        <v>1000</v>
      </c>
      <c r="Z482" s="30">
        <f>IFERROR(FIND("-", 'Upload Data'!$B469, Y482 + 1), 1000)</f>
        <v>1000</v>
      </c>
      <c r="AA482" s="30" t="str">
        <f>IFERROR(LEFT('Upload Data'!$B469, Y482 - 1), "")</f>
        <v/>
      </c>
      <c r="AB482" s="30" t="str">
        <f>IFERROR(MID('Upload Data'!$B469, Y482 + 1, Z482 - Y482 - 1), "")</f>
        <v/>
      </c>
      <c r="AC482" s="30">
        <f>IFERROR(VALUE(RIGHT('Upload Data'!$B469, 6)), -1)</f>
        <v>-1</v>
      </c>
    </row>
    <row r="483" spans="1:29">
      <c r="A483" s="29">
        <f t="shared" si="60"/>
        <v>470</v>
      </c>
      <c r="B483" s="28" t="b">
        <f>NOT(IFERROR('Upload Data'!A470 = "ERROR", TRUE))</f>
        <v>1</v>
      </c>
      <c r="C483" s="28">
        <f t="shared" si="61"/>
        <v>470</v>
      </c>
      <c r="D483" s="30" t="b">
        <f>IF(B483, ('Upload Data'!A470 &amp; 'Upload Data'!B470 &amp; 'Upload Data'!D470 &amp; 'Upload Data'!E470 &amp; 'Upload Data'!F470) &lt;&gt; "", FALSE)</f>
        <v>0</v>
      </c>
      <c r="E483" s="28" t="str">
        <f t="shared" si="57"/>
        <v/>
      </c>
      <c r="F483" s="28" t="str">
        <f t="shared" si="58"/>
        <v/>
      </c>
      <c r="G483" s="30" t="b">
        <f t="shared" si="59"/>
        <v>1</v>
      </c>
      <c r="H483" s="30" t="b">
        <f>IFERROR(AND(OR(NOT(D483), 'Upload Data'!$A470 &lt;&gt; "", 'Upload Data'!$B470 &lt;&gt; ""), I483, J483, S483 &lt;= 1), FALSE)</f>
        <v>1</v>
      </c>
      <c r="I483" s="30" t="b">
        <f t="shared" si="62"/>
        <v>1</v>
      </c>
      <c r="J483" s="30" t="b">
        <f t="shared" si="63"/>
        <v>1</v>
      </c>
      <c r="K483" s="31" t="s">
        <v>81</v>
      </c>
      <c r="L483" s="31" t="s">
        <v>81</v>
      </c>
      <c r="M483" s="30" t="b">
        <f>IFERROR(OR(NOT(D483), 'Upload Data'!E470 &lt;&gt; ""), FALSE)</f>
        <v>1</v>
      </c>
      <c r="N483" s="30" t="b">
        <f>IFERROR(OR(AND(NOT(D483), 'Upload Data'!F470 = ""), IFERROR(MATCH('Upload Data'!F470, listTradingRelationship, 0), FALSE)), FALSE)</f>
        <v>1</v>
      </c>
      <c r="O483" s="30"/>
      <c r="P483" s="30"/>
      <c r="Q483" s="30"/>
      <c r="R483" s="30" t="str">
        <f>IFERROR(IF('Upload Data'!$A470 &lt;&gt; "", 'Upload Data'!$A470, 'Upload Data'!$B470) &amp; "-" &amp; 'Upload Data'!$C470, "-")</f>
        <v>-</v>
      </c>
      <c r="S483" s="30">
        <f t="shared" si="64"/>
        <v>0</v>
      </c>
      <c r="T483" s="30"/>
      <c r="U483" s="30" t="b">
        <f>IFERROR(OR('Upload Data'!$A470 = "", IFERROR(AND(LEN('Upload Data'!$A470 ) = 11, LEFT('Upload Data'!$A470, 4) = "FSC-", MID('Upload Data'!$A470, 5, 1) &gt;= "A", MID('Upload Data'!$A470, 5, 1) &lt;= "Z", V483 &gt; 0, INT(V483) = V483), FALSE)), FALSE)</f>
        <v>1</v>
      </c>
      <c r="V483" s="30">
        <f>IFERROR(VALUE(RIGHT('Upload Data'!$A470, 6)), -1)</f>
        <v>-1</v>
      </c>
      <c r="W483" s="30"/>
      <c r="X483" s="30" t="b">
        <f>IFERROR(OR('Upload Data'!$B470 = "", IFERROR(AND(LEN(AA483) &gt;= 2, MATCH(AB483, listCertificateTypes, 0), AC483 &gt; -1, INT(AC483) = AC483), FALSE)), FALSE)</f>
        <v>1</v>
      </c>
      <c r="Y483" s="30">
        <f>IFERROR(FIND("-", 'Upload Data'!$B470, 1), 1000)</f>
        <v>1000</v>
      </c>
      <c r="Z483" s="30">
        <f>IFERROR(FIND("-", 'Upload Data'!$B470, Y483 + 1), 1000)</f>
        <v>1000</v>
      </c>
      <c r="AA483" s="30" t="str">
        <f>IFERROR(LEFT('Upload Data'!$B470, Y483 - 1), "")</f>
        <v/>
      </c>
      <c r="AB483" s="30" t="str">
        <f>IFERROR(MID('Upload Data'!$B470, Y483 + 1, Z483 - Y483 - 1), "")</f>
        <v/>
      </c>
      <c r="AC483" s="30">
        <f>IFERROR(VALUE(RIGHT('Upload Data'!$B470, 6)), -1)</f>
        <v>-1</v>
      </c>
    </row>
    <row r="484" spans="1:29">
      <c r="A484" s="29">
        <f t="shared" si="60"/>
        <v>471</v>
      </c>
      <c r="B484" s="28" t="b">
        <f>NOT(IFERROR('Upload Data'!A471 = "ERROR", TRUE))</f>
        <v>1</v>
      </c>
      <c r="C484" s="28">
        <f t="shared" si="61"/>
        <v>471</v>
      </c>
      <c r="D484" s="30" t="b">
        <f>IF(B484, ('Upload Data'!A471 &amp; 'Upload Data'!B471 &amp; 'Upload Data'!D471 &amp; 'Upload Data'!E471 &amp; 'Upload Data'!F471) &lt;&gt; "", FALSE)</f>
        <v>0</v>
      </c>
      <c r="E484" s="28" t="str">
        <f t="shared" si="57"/>
        <v/>
      </c>
      <c r="F484" s="28" t="str">
        <f t="shared" si="58"/>
        <v/>
      </c>
      <c r="G484" s="30" t="b">
        <f t="shared" si="59"/>
        <v>1</v>
      </c>
      <c r="H484" s="30" t="b">
        <f>IFERROR(AND(OR(NOT(D484), 'Upload Data'!$A471 &lt;&gt; "", 'Upload Data'!$B471 &lt;&gt; ""), I484, J484, S484 &lt;= 1), FALSE)</f>
        <v>1</v>
      </c>
      <c r="I484" s="30" t="b">
        <f t="shared" si="62"/>
        <v>1</v>
      </c>
      <c r="J484" s="30" t="b">
        <f t="shared" si="63"/>
        <v>1</v>
      </c>
      <c r="K484" s="31" t="s">
        <v>81</v>
      </c>
      <c r="L484" s="31" t="s">
        <v>81</v>
      </c>
      <c r="M484" s="30" t="b">
        <f>IFERROR(OR(NOT(D484), 'Upload Data'!E471 &lt;&gt; ""), FALSE)</f>
        <v>1</v>
      </c>
      <c r="N484" s="30" t="b">
        <f>IFERROR(OR(AND(NOT(D484), 'Upload Data'!F471 = ""), IFERROR(MATCH('Upload Data'!F471, listTradingRelationship, 0), FALSE)), FALSE)</f>
        <v>1</v>
      </c>
      <c r="O484" s="30"/>
      <c r="P484" s="30"/>
      <c r="Q484" s="30"/>
      <c r="R484" s="30" t="str">
        <f>IFERROR(IF('Upload Data'!$A471 &lt;&gt; "", 'Upload Data'!$A471, 'Upload Data'!$B471) &amp; "-" &amp; 'Upload Data'!$C471, "-")</f>
        <v>-</v>
      </c>
      <c r="S484" s="30">
        <f t="shared" si="64"/>
        <v>0</v>
      </c>
      <c r="T484" s="30"/>
      <c r="U484" s="30" t="b">
        <f>IFERROR(OR('Upload Data'!$A471 = "", IFERROR(AND(LEN('Upload Data'!$A471 ) = 11, LEFT('Upload Data'!$A471, 4) = "FSC-", MID('Upload Data'!$A471, 5, 1) &gt;= "A", MID('Upload Data'!$A471, 5, 1) &lt;= "Z", V484 &gt; 0, INT(V484) = V484), FALSE)), FALSE)</f>
        <v>1</v>
      </c>
      <c r="V484" s="30">
        <f>IFERROR(VALUE(RIGHT('Upload Data'!$A471, 6)), -1)</f>
        <v>-1</v>
      </c>
      <c r="W484" s="30"/>
      <c r="X484" s="30" t="b">
        <f>IFERROR(OR('Upload Data'!$B471 = "", IFERROR(AND(LEN(AA484) &gt;= 2, MATCH(AB484, listCertificateTypes, 0), AC484 &gt; -1, INT(AC484) = AC484), FALSE)), FALSE)</f>
        <v>1</v>
      </c>
      <c r="Y484" s="30">
        <f>IFERROR(FIND("-", 'Upload Data'!$B471, 1), 1000)</f>
        <v>1000</v>
      </c>
      <c r="Z484" s="30">
        <f>IFERROR(FIND("-", 'Upload Data'!$B471, Y484 + 1), 1000)</f>
        <v>1000</v>
      </c>
      <c r="AA484" s="30" t="str">
        <f>IFERROR(LEFT('Upload Data'!$B471, Y484 - 1), "")</f>
        <v/>
      </c>
      <c r="AB484" s="30" t="str">
        <f>IFERROR(MID('Upload Data'!$B471, Y484 + 1, Z484 - Y484 - 1), "")</f>
        <v/>
      </c>
      <c r="AC484" s="30">
        <f>IFERROR(VALUE(RIGHT('Upload Data'!$B471, 6)), -1)</f>
        <v>-1</v>
      </c>
    </row>
    <row r="485" spans="1:29">
      <c r="A485" s="29">
        <f t="shared" si="60"/>
        <v>472</v>
      </c>
      <c r="B485" s="28" t="b">
        <f>NOT(IFERROR('Upload Data'!A472 = "ERROR", TRUE))</f>
        <v>1</v>
      </c>
      <c r="C485" s="28">
        <f t="shared" si="61"/>
        <v>472</v>
      </c>
      <c r="D485" s="30" t="b">
        <f>IF(B485, ('Upload Data'!A472 &amp; 'Upload Data'!B472 &amp; 'Upload Data'!D472 &amp; 'Upload Data'!E472 &amp; 'Upload Data'!F472) &lt;&gt; "", FALSE)</f>
        <v>0</v>
      </c>
      <c r="E485" s="28" t="str">
        <f t="shared" si="57"/>
        <v/>
      </c>
      <c r="F485" s="28" t="str">
        <f t="shared" si="58"/>
        <v/>
      </c>
      <c r="G485" s="30" t="b">
        <f t="shared" si="59"/>
        <v>1</v>
      </c>
      <c r="H485" s="30" t="b">
        <f>IFERROR(AND(OR(NOT(D485), 'Upload Data'!$A472 &lt;&gt; "", 'Upload Data'!$B472 &lt;&gt; ""), I485, J485, S485 &lt;= 1), FALSE)</f>
        <v>1</v>
      </c>
      <c r="I485" s="30" t="b">
        <f t="shared" si="62"/>
        <v>1</v>
      </c>
      <c r="J485" s="30" t="b">
        <f t="shared" si="63"/>
        <v>1</v>
      </c>
      <c r="K485" s="31" t="s">
        <v>81</v>
      </c>
      <c r="L485" s="31" t="s">
        <v>81</v>
      </c>
      <c r="M485" s="30" t="b">
        <f>IFERROR(OR(NOT(D485), 'Upload Data'!E472 &lt;&gt; ""), FALSE)</f>
        <v>1</v>
      </c>
      <c r="N485" s="30" t="b">
        <f>IFERROR(OR(AND(NOT(D485), 'Upload Data'!F472 = ""), IFERROR(MATCH('Upload Data'!F472, listTradingRelationship, 0), FALSE)), FALSE)</f>
        <v>1</v>
      </c>
      <c r="O485" s="30"/>
      <c r="P485" s="30"/>
      <c r="Q485" s="30"/>
      <c r="R485" s="30" t="str">
        <f>IFERROR(IF('Upload Data'!$A472 &lt;&gt; "", 'Upload Data'!$A472, 'Upload Data'!$B472) &amp; "-" &amp; 'Upload Data'!$C472, "-")</f>
        <v>-</v>
      </c>
      <c r="S485" s="30">
        <f t="shared" si="64"/>
        <v>0</v>
      </c>
      <c r="T485" s="30"/>
      <c r="U485" s="30" t="b">
        <f>IFERROR(OR('Upload Data'!$A472 = "", IFERROR(AND(LEN('Upload Data'!$A472 ) = 11, LEFT('Upload Data'!$A472, 4) = "FSC-", MID('Upload Data'!$A472, 5, 1) &gt;= "A", MID('Upload Data'!$A472, 5, 1) &lt;= "Z", V485 &gt; 0, INT(V485) = V485), FALSE)), FALSE)</f>
        <v>1</v>
      </c>
      <c r="V485" s="30">
        <f>IFERROR(VALUE(RIGHT('Upload Data'!$A472, 6)), -1)</f>
        <v>-1</v>
      </c>
      <c r="W485" s="30"/>
      <c r="X485" s="30" t="b">
        <f>IFERROR(OR('Upload Data'!$B472 = "", IFERROR(AND(LEN(AA485) &gt;= 2, MATCH(AB485, listCertificateTypes, 0), AC485 &gt; -1, INT(AC485) = AC485), FALSE)), FALSE)</f>
        <v>1</v>
      </c>
      <c r="Y485" s="30">
        <f>IFERROR(FIND("-", 'Upload Data'!$B472, 1), 1000)</f>
        <v>1000</v>
      </c>
      <c r="Z485" s="30">
        <f>IFERROR(FIND("-", 'Upload Data'!$B472, Y485 + 1), 1000)</f>
        <v>1000</v>
      </c>
      <c r="AA485" s="30" t="str">
        <f>IFERROR(LEFT('Upload Data'!$B472, Y485 - 1), "")</f>
        <v/>
      </c>
      <c r="AB485" s="30" t="str">
        <f>IFERROR(MID('Upload Data'!$B472, Y485 + 1, Z485 - Y485 - 1), "")</f>
        <v/>
      </c>
      <c r="AC485" s="30">
        <f>IFERROR(VALUE(RIGHT('Upload Data'!$B472, 6)), -1)</f>
        <v>-1</v>
      </c>
    </row>
    <row r="486" spans="1:29">
      <c r="A486" s="29">
        <f t="shared" si="60"/>
        <v>473</v>
      </c>
      <c r="B486" s="28" t="b">
        <f>NOT(IFERROR('Upload Data'!A473 = "ERROR", TRUE))</f>
        <v>1</v>
      </c>
      <c r="C486" s="28">
        <f t="shared" si="61"/>
        <v>473</v>
      </c>
      <c r="D486" s="30" t="b">
        <f>IF(B486, ('Upload Data'!A473 &amp; 'Upload Data'!B473 &amp; 'Upload Data'!D473 &amp; 'Upload Data'!E473 &amp; 'Upload Data'!F473) &lt;&gt; "", FALSE)</f>
        <v>0</v>
      </c>
      <c r="E486" s="28" t="str">
        <f t="shared" si="57"/>
        <v/>
      </c>
      <c r="F486" s="28" t="str">
        <f t="shared" si="58"/>
        <v/>
      </c>
      <c r="G486" s="30" t="b">
        <f t="shared" si="59"/>
        <v>1</v>
      </c>
      <c r="H486" s="30" t="b">
        <f>IFERROR(AND(OR(NOT(D486), 'Upload Data'!$A473 &lt;&gt; "", 'Upload Data'!$B473 &lt;&gt; ""), I486, J486, S486 &lt;= 1), FALSE)</f>
        <v>1</v>
      </c>
      <c r="I486" s="30" t="b">
        <f t="shared" si="62"/>
        <v>1</v>
      </c>
      <c r="J486" s="30" t="b">
        <f t="shared" si="63"/>
        <v>1</v>
      </c>
      <c r="K486" s="31" t="s">
        <v>81</v>
      </c>
      <c r="L486" s="31" t="s">
        <v>81</v>
      </c>
      <c r="M486" s="30" t="b">
        <f>IFERROR(OR(NOT(D486), 'Upload Data'!E473 &lt;&gt; ""), FALSE)</f>
        <v>1</v>
      </c>
      <c r="N486" s="30" t="b">
        <f>IFERROR(OR(AND(NOT(D486), 'Upload Data'!F473 = ""), IFERROR(MATCH('Upload Data'!F473, listTradingRelationship, 0), FALSE)), FALSE)</f>
        <v>1</v>
      </c>
      <c r="O486" s="30"/>
      <c r="P486" s="30"/>
      <c r="Q486" s="30"/>
      <c r="R486" s="30" t="str">
        <f>IFERROR(IF('Upload Data'!$A473 &lt;&gt; "", 'Upload Data'!$A473, 'Upload Data'!$B473) &amp; "-" &amp; 'Upload Data'!$C473, "-")</f>
        <v>-</v>
      </c>
      <c r="S486" s="30">
        <f t="shared" si="64"/>
        <v>0</v>
      </c>
      <c r="T486" s="30"/>
      <c r="U486" s="30" t="b">
        <f>IFERROR(OR('Upload Data'!$A473 = "", IFERROR(AND(LEN('Upload Data'!$A473 ) = 11, LEFT('Upload Data'!$A473, 4) = "FSC-", MID('Upload Data'!$A473, 5, 1) &gt;= "A", MID('Upload Data'!$A473, 5, 1) &lt;= "Z", V486 &gt; 0, INT(V486) = V486), FALSE)), FALSE)</f>
        <v>1</v>
      </c>
      <c r="V486" s="30">
        <f>IFERROR(VALUE(RIGHT('Upload Data'!$A473, 6)), -1)</f>
        <v>-1</v>
      </c>
      <c r="W486" s="30"/>
      <c r="X486" s="30" t="b">
        <f>IFERROR(OR('Upload Data'!$B473 = "", IFERROR(AND(LEN(AA486) &gt;= 2, MATCH(AB486, listCertificateTypes, 0), AC486 &gt; -1, INT(AC486) = AC486), FALSE)), FALSE)</f>
        <v>1</v>
      </c>
      <c r="Y486" s="30">
        <f>IFERROR(FIND("-", 'Upload Data'!$B473, 1), 1000)</f>
        <v>1000</v>
      </c>
      <c r="Z486" s="30">
        <f>IFERROR(FIND("-", 'Upload Data'!$B473, Y486 + 1), 1000)</f>
        <v>1000</v>
      </c>
      <c r="AA486" s="30" t="str">
        <f>IFERROR(LEFT('Upload Data'!$B473, Y486 - 1), "")</f>
        <v/>
      </c>
      <c r="AB486" s="30" t="str">
        <f>IFERROR(MID('Upload Data'!$B473, Y486 + 1, Z486 - Y486 - 1), "")</f>
        <v/>
      </c>
      <c r="AC486" s="30">
        <f>IFERROR(VALUE(RIGHT('Upload Data'!$B473, 6)), -1)</f>
        <v>-1</v>
      </c>
    </row>
    <row r="487" spans="1:29">
      <c r="A487" s="29">
        <f t="shared" si="60"/>
        <v>474</v>
      </c>
      <c r="B487" s="28" t="b">
        <f>NOT(IFERROR('Upload Data'!A474 = "ERROR", TRUE))</f>
        <v>1</v>
      </c>
      <c r="C487" s="28">
        <f t="shared" si="61"/>
        <v>474</v>
      </c>
      <c r="D487" s="30" t="b">
        <f>IF(B487, ('Upload Data'!A474 &amp; 'Upload Data'!B474 &amp; 'Upload Data'!D474 &amp; 'Upload Data'!E474 &amp; 'Upload Data'!F474) &lt;&gt; "", FALSE)</f>
        <v>0</v>
      </c>
      <c r="E487" s="28" t="str">
        <f t="shared" ref="E487:E550" si="65">IF(AND(D487, G487), A487, "")</f>
        <v/>
      </c>
      <c r="F487" s="28" t="str">
        <f t="shared" ref="F487:F550" si="66">IF(AND(D487, NOT(G487)), A487, "")</f>
        <v/>
      </c>
      <c r="G487" s="30" t="b">
        <f t="shared" si="59"/>
        <v>1</v>
      </c>
      <c r="H487" s="30" t="b">
        <f>IFERROR(AND(OR(NOT(D487), 'Upload Data'!$A474 &lt;&gt; "", 'Upload Data'!$B474 &lt;&gt; ""), I487, J487, S487 &lt;= 1), FALSE)</f>
        <v>1</v>
      </c>
      <c r="I487" s="30" t="b">
        <f t="shared" si="62"/>
        <v>1</v>
      </c>
      <c r="J487" s="30" t="b">
        <f t="shared" si="63"/>
        <v>1</v>
      </c>
      <c r="K487" s="31" t="s">
        <v>81</v>
      </c>
      <c r="L487" s="31" t="s">
        <v>81</v>
      </c>
      <c r="M487" s="30" t="b">
        <f>IFERROR(OR(NOT(D487), 'Upload Data'!E474 &lt;&gt; ""), FALSE)</f>
        <v>1</v>
      </c>
      <c r="N487" s="30" t="b">
        <f>IFERROR(OR(AND(NOT(D487), 'Upload Data'!F474 = ""), IFERROR(MATCH('Upload Data'!F474, listTradingRelationship, 0), FALSE)), FALSE)</f>
        <v>1</v>
      </c>
      <c r="O487" s="30"/>
      <c r="P487" s="30"/>
      <c r="Q487" s="30"/>
      <c r="R487" s="30" t="str">
        <f>IFERROR(IF('Upload Data'!$A474 &lt;&gt; "", 'Upload Data'!$A474, 'Upload Data'!$B474) &amp; "-" &amp; 'Upload Data'!$C474, "-")</f>
        <v>-</v>
      </c>
      <c r="S487" s="30">
        <f t="shared" si="64"/>
        <v>0</v>
      </c>
      <c r="T487" s="30"/>
      <c r="U487" s="30" t="b">
        <f>IFERROR(OR('Upload Data'!$A474 = "", IFERROR(AND(LEN('Upload Data'!$A474 ) = 11, LEFT('Upload Data'!$A474, 4) = "FSC-", MID('Upload Data'!$A474, 5, 1) &gt;= "A", MID('Upload Data'!$A474, 5, 1) &lt;= "Z", V487 &gt; 0, INT(V487) = V487), FALSE)), FALSE)</f>
        <v>1</v>
      </c>
      <c r="V487" s="30">
        <f>IFERROR(VALUE(RIGHT('Upload Data'!$A474, 6)), -1)</f>
        <v>-1</v>
      </c>
      <c r="W487" s="30"/>
      <c r="X487" s="30" t="b">
        <f>IFERROR(OR('Upload Data'!$B474 = "", IFERROR(AND(LEN(AA487) &gt;= 2, MATCH(AB487, listCertificateTypes, 0), AC487 &gt; -1, INT(AC487) = AC487), FALSE)), FALSE)</f>
        <v>1</v>
      </c>
      <c r="Y487" s="30">
        <f>IFERROR(FIND("-", 'Upload Data'!$B474, 1), 1000)</f>
        <v>1000</v>
      </c>
      <c r="Z487" s="30">
        <f>IFERROR(FIND("-", 'Upload Data'!$B474, Y487 + 1), 1000)</f>
        <v>1000</v>
      </c>
      <c r="AA487" s="30" t="str">
        <f>IFERROR(LEFT('Upload Data'!$B474, Y487 - 1), "")</f>
        <v/>
      </c>
      <c r="AB487" s="30" t="str">
        <f>IFERROR(MID('Upload Data'!$B474, Y487 + 1, Z487 - Y487 - 1), "")</f>
        <v/>
      </c>
      <c r="AC487" s="30">
        <f>IFERROR(VALUE(RIGHT('Upload Data'!$B474, 6)), -1)</f>
        <v>-1</v>
      </c>
    </row>
    <row r="488" spans="1:29">
      <c r="A488" s="29">
        <f t="shared" si="60"/>
        <v>475</v>
      </c>
      <c r="B488" s="28" t="b">
        <f>NOT(IFERROR('Upload Data'!A475 = "ERROR", TRUE))</f>
        <v>1</v>
      </c>
      <c r="C488" s="28">
        <f t="shared" si="61"/>
        <v>475</v>
      </c>
      <c r="D488" s="30" t="b">
        <f>IF(B488, ('Upload Data'!A475 &amp; 'Upload Data'!B475 &amp; 'Upload Data'!D475 &amp; 'Upload Data'!E475 &amp; 'Upload Data'!F475) &lt;&gt; "", FALSE)</f>
        <v>0</v>
      </c>
      <c r="E488" s="28" t="str">
        <f t="shared" si="65"/>
        <v/>
      </c>
      <c r="F488" s="28" t="str">
        <f t="shared" si="66"/>
        <v/>
      </c>
      <c r="G488" s="30" t="b">
        <f t="shared" si="59"/>
        <v>1</v>
      </c>
      <c r="H488" s="30" t="b">
        <f>IFERROR(AND(OR(NOT(D488), 'Upload Data'!$A475 &lt;&gt; "", 'Upload Data'!$B475 &lt;&gt; ""), I488, J488, S488 &lt;= 1), FALSE)</f>
        <v>1</v>
      </c>
      <c r="I488" s="30" t="b">
        <f t="shared" si="62"/>
        <v>1</v>
      </c>
      <c r="J488" s="30" t="b">
        <f t="shared" si="63"/>
        <v>1</v>
      </c>
      <c r="K488" s="31" t="s">
        <v>81</v>
      </c>
      <c r="L488" s="31" t="s">
        <v>81</v>
      </c>
      <c r="M488" s="30" t="b">
        <f>IFERROR(OR(NOT(D488), 'Upload Data'!E475 &lt;&gt; ""), FALSE)</f>
        <v>1</v>
      </c>
      <c r="N488" s="30" t="b">
        <f>IFERROR(OR(AND(NOT(D488), 'Upload Data'!F475 = ""), IFERROR(MATCH('Upload Data'!F475, listTradingRelationship, 0), FALSE)), FALSE)</f>
        <v>1</v>
      </c>
      <c r="O488" s="30"/>
      <c r="P488" s="30"/>
      <c r="Q488" s="30"/>
      <c r="R488" s="30" t="str">
        <f>IFERROR(IF('Upload Data'!$A475 &lt;&gt; "", 'Upload Data'!$A475, 'Upload Data'!$B475) &amp; "-" &amp; 'Upload Data'!$C475, "-")</f>
        <v>-</v>
      </c>
      <c r="S488" s="30">
        <f t="shared" si="64"/>
        <v>0</v>
      </c>
      <c r="T488" s="30"/>
      <c r="U488" s="30" t="b">
        <f>IFERROR(OR('Upload Data'!$A475 = "", IFERROR(AND(LEN('Upload Data'!$A475 ) = 11, LEFT('Upload Data'!$A475, 4) = "FSC-", MID('Upload Data'!$A475, 5, 1) &gt;= "A", MID('Upload Data'!$A475, 5, 1) &lt;= "Z", V488 &gt; 0, INT(V488) = V488), FALSE)), FALSE)</f>
        <v>1</v>
      </c>
      <c r="V488" s="30">
        <f>IFERROR(VALUE(RIGHT('Upload Data'!$A475, 6)), -1)</f>
        <v>-1</v>
      </c>
      <c r="W488" s="30"/>
      <c r="X488" s="30" t="b">
        <f>IFERROR(OR('Upload Data'!$B475 = "", IFERROR(AND(LEN(AA488) &gt;= 2, MATCH(AB488, listCertificateTypes, 0), AC488 &gt; -1, INT(AC488) = AC488), FALSE)), FALSE)</f>
        <v>1</v>
      </c>
      <c r="Y488" s="30">
        <f>IFERROR(FIND("-", 'Upload Data'!$B475, 1), 1000)</f>
        <v>1000</v>
      </c>
      <c r="Z488" s="30">
        <f>IFERROR(FIND("-", 'Upload Data'!$B475, Y488 + 1), 1000)</f>
        <v>1000</v>
      </c>
      <c r="AA488" s="30" t="str">
        <f>IFERROR(LEFT('Upload Data'!$B475, Y488 - 1), "")</f>
        <v/>
      </c>
      <c r="AB488" s="30" t="str">
        <f>IFERROR(MID('Upload Data'!$B475, Y488 + 1, Z488 - Y488 - 1), "")</f>
        <v/>
      </c>
      <c r="AC488" s="30">
        <f>IFERROR(VALUE(RIGHT('Upload Data'!$B475, 6)), -1)</f>
        <v>-1</v>
      </c>
    </row>
    <row r="489" spans="1:29">
      <c r="A489" s="29">
        <f t="shared" si="60"/>
        <v>476</v>
      </c>
      <c r="B489" s="28" t="b">
        <f>NOT(IFERROR('Upload Data'!A476 = "ERROR", TRUE))</f>
        <v>1</v>
      </c>
      <c r="C489" s="28">
        <f t="shared" si="61"/>
        <v>476</v>
      </c>
      <c r="D489" s="30" t="b">
        <f>IF(B489, ('Upload Data'!A476 &amp; 'Upload Data'!B476 &amp; 'Upload Data'!D476 &amp; 'Upload Data'!E476 &amp; 'Upload Data'!F476) &lt;&gt; "", FALSE)</f>
        <v>0</v>
      </c>
      <c r="E489" s="28" t="str">
        <f t="shared" si="65"/>
        <v/>
      </c>
      <c r="F489" s="28" t="str">
        <f t="shared" si="66"/>
        <v/>
      </c>
      <c r="G489" s="30" t="b">
        <f t="shared" si="59"/>
        <v>1</v>
      </c>
      <c r="H489" s="30" t="b">
        <f>IFERROR(AND(OR(NOT(D489), 'Upload Data'!$A476 &lt;&gt; "", 'Upload Data'!$B476 &lt;&gt; ""), I489, J489, S489 &lt;= 1), FALSE)</f>
        <v>1</v>
      </c>
      <c r="I489" s="30" t="b">
        <f t="shared" si="62"/>
        <v>1</v>
      </c>
      <c r="J489" s="30" t="b">
        <f t="shared" si="63"/>
        <v>1</v>
      </c>
      <c r="K489" s="31" t="s">
        <v>81</v>
      </c>
      <c r="L489" s="31" t="s">
        <v>81</v>
      </c>
      <c r="M489" s="30" t="b">
        <f>IFERROR(OR(NOT(D489), 'Upload Data'!E476 &lt;&gt; ""), FALSE)</f>
        <v>1</v>
      </c>
      <c r="N489" s="30" t="b">
        <f>IFERROR(OR(AND(NOT(D489), 'Upload Data'!F476 = ""), IFERROR(MATCH('Upload Data'!F476, listTradingRelationship, 0), FALSE)), FALSE)</f>
        <v>1</v>
      </c>
      <c r="O489" s="30"/>
      <c r="P489" s="30"/>
      <c r="Q489" s="30"/>
      <c r="R489" s="30" t="str">
        <f>IFERROR(IF('Upload Data'!$A476 &lt;&gt; "", 'Upload Data'!$A476, 'Upload Data'!$B476) &amp; "-" &amp; 'Upload Data'!$C476, "-")</f>
        <v>-</v>
      </c>
      <c r="S489" s="30">
        <f t="shared" si="64"/>
        <v>0</v>
      </c>
      <c r="T489" s="30"/>
      <c r="U489" s="30" t="b">
        <f>IFERROR(OR('Upload Data'!$A476 = "", IFERROR(AND(LEN('Upload Data'!$A476 ) = 11, LEFT('Upload Data'!$A476, 4) = "FSC-", MID('Upload Data'!$A476, 5, 1) &gt;= "A", MID('Upload Data'!$A476, 5, 1) &lt;= "Z", V489 &gt; 0, INT(V489) = V489), FALSE)), FALSE)</f>
        <v>1</v>
      </c>
      <c r="V489" s="30">
        <f>IFERROR(VALUE(RIGHT('Upload Data'!$A476, 6)), -1)</f>
        <v>-1</v>
      </c>
      <c r="W489" s="30"/>
      <c r="X489" s="30" t="b">
        <f>IFERROR(OR('Upload Data'!$B476 = "", IFERROR(AND(LEN(AA489) &gt;= 2, MATCH(AB489, listCertificateTypes, 0), AC489 &gt; -1, INT(AC489) = AC489), FALSE)), FALSE)</f>
        <v>1</v>
      </c>
      <c r="Y489" s="30">
        <f>IFERROR(FIND("-", 'Upload Data'!$B476, 1), 1000)</f>
        <v>1000</v>
      </c>
      <c r="Z489" s="30">
        <f>IFERROR(FIND("-", 'Upload Data'!$B476, Y489 + 1), 1000)</f>
        <v>1000</v>
      </c>
      <c r="AA489" s="30" t="str">
        <f>IFERROR(LEFT('Upload Data'!$B476, Y489 - 1), "")</f>
        <v/>
      </c>
      <c r="AB489" s="30" t="str">
        <f>IFERROR(MID('Upload Data'!$B476, Y489 + 1, Z489 - Y489 - 1), "")</f>
        <v/>
      </c>
      <c r="AC489" s="30">
        <f>IFERROR(VALUE(RIGHT('Upload Data'!$B476, 6)), -1)</f>
        <v>-1</v>
      </c>
    </row>
    <row r="490" spans="1:29">
      <c r="A490" s="29">
        <f t="shared" si="60"/>
        <v>477</v>
      </c>
      <c r="B490" s="28" t="b">
        <f>NOT(IFERROR('Upload Data'!A477 = "ERROR", TRUE))</f>
        <v>1</v>
      </c>
      <c r="C490" s="28">
        <f t="shared" si="61"/>
        <v>477</v>
      </c>
      <c r="D490" s="30" t="b">
        <f>IF(B490, ('Upload Data'!A477 &amp; 'Upload Data'!B477 &amp; 'Upload Data'!D477 &amp; 'Upload Data'!E477 &amp; 'Upload Data'!F477) &lt;&gt; "", FALSE)</f>
        <v>0</v>
      </c>
      <c r="E490" s="28" t="str">
        <f t="shared" si="65"/>
        <v/>
      </c>
      <c r="F490" s="28" t="str">
        <f t="shared" si="66"/>
        <v/>
      </c>
      <c r="G490" s="30" t="b">
        <f t="shared" si="59"/>
        <v>1</v>
      </c>
      <c r="H490" s="30" t="b">
        <f>IFERROR(AND(OR(NOT(D490), 'Upload Data'!$A477 &lt;&gt; "", 'Upload Data'!$B477 &lt;&gt; ""), I490, J490, S490 &lt;= 1), FALSE)</f>
        <v>1</v>
      </c>
      <c r="I490" s="30" t="b">
        <f t="shared" si="62"/>
        <v>1</v>
      </c>
      <c r="J490" s="30" t="b">
        <f t="shared" si="63"/>
        <v>1</v>
      </c>
      <c r="K490" s="31" t="s">
        <v>81</v>
      </c>
      <c r="L490" s="31" t="s">
        <v>81</v>
      </c>
      <c r="M490" s="30" t="b">
        <f>IFERROR(OR(NOT(D490), 'Upload Data'!E477 &lt;&gt; ""), FALSE)</f>
        <v>1</v>
      </c>
      <c r="N490" s="30" t="b">
        <f>IFERROR(OR(AND(NOT(D490), 'Upload Data'!F477 = ""), IFERROR(MATCH('Upload Data'!F477, listTradingRelationship, 0), FALSE)), FALSE)</f>
        <v>1</v>
      </c>
      <c r="O490" s="30"/>
      <c r="P490" s="30"/>
      <c r="Q490" s="30"/>
      <c r="R490" s="30" t="str">
        <f>IFERROR(IF('Upload Data'!$A477 &lt;&gt; "", 'Upload Data'!$A477, 'Upload Data'!$B477) &amp; "-" &amp; 'Upload Data'!$C477, "-")</f>
        <v>-</v>
      </c>
      <c r="S490" s="30">
        <f t="shared" si="64"/>
        <v>0</v>
      </c>
      <c r="T490" s="30"/>
      <c r="U490" s="30" t="b">
        <f>IFERROR(OR('Upload Data'!$A477 = "", IFERROR(AND(LEN('Upload Data'!$A477 ) = 11, LEFT('Upload Data'!$A477, 4) = "FSC-", MID('Upload Data'!$A477, 5, 1) &gt;= "A", MID('Upload Data'!$A477, 5, 1) &lt;= "Z", V490 &gt; 0, INT(V490) = V490), FALSE)), FALSE)</f>
        <v>1</v>
      </c>
      <c r="V490" s="30">
        <f>IFERROR(VALUE(RIGHT('Upload Data'!$A477, 6)), -1)</f>
        <v>-1</v>
      </c>
      <c r="W490" s="30"/>
      <c r="X490" s="30" t="b">
        <f>IFERROR(OR('Upload Data'!$B477 = "", IFERROR(AND(LEN(AA490) &gt;= 2, MATCH(AB490, listCertificateTypes, 0), AC490 &gt; -1, INT(AC490) = AC490), FALSE)), FALSE)</f>
        <v>1</v>
      </c>
      <c r="Y490" s="30">
        <f>IFERROR(FIND("-", 'Upload Data'!$B477, 1), 1000)</f>
        <v>1000</v>
      </c>
      <c r="Z490" s="30">
        <f>IFERROR(FIND("-", 'Upload Data'!$B477, Y490 + 1), 1000)</f>
        <v>1000</v>
      </c>
      <c r="AA490" s="30" t="str">
        <f>IFERROR(LEFT('Upload Data'!$B477, Y490 - 1), "")</f>
        <v/>
      </c>
      <c r="AB490" s="30" t="str">
        <f>IFERROR(MID('Upload Data'!$B477, Y490 + 1, Z490 - Y490 - 1), "")</f>
        <v/>
      </c>
      <c r="AC490" s="30">
        <f>IFERROR(VALUE(RIGHT('Upload Data'!$B477, 6)), -1)</f>
        <v>-1</v>
      </c>
    </row>
    <row r="491" spans="1:29">
      <c r="A491" s="29">
        <f t="shared" si="60"/>
        <v>478</v>
      </c>
      <c r="B491" s="28" t="b">
        <f>NOT(IFERROR('Upload Data'!A478 = "ERROR", TRUE))</f>
        <v>1</v>
      </c>
      <c r="C491" s="28">
        <f t="shared" si="61"/>
        <v>478</v>
      </c>
      <c r="D491" s="30" t="b">
        <f>IF(B491, ('Upload Data'!A478 &amp; 'Upload Data'!B478 &amp; 'Upload Data'!D478 &amp; 'Upload Data'!E478 &amp; 'Upload Data'!F478) &lt;&gt; "", FALSE)</f>
        <v>0</v>
      </c>
      <c r="E491" s="28" t="str">
        <f t="shared" si="65"/>
        <v/>
      </c>
      <c r="F491" s="28" t="str">
        <f t="shared" si="66"/>
        <v/>
      </c>
      <c r="G491" s="30" t="b">
        <f t="shared" si="59"/>
        <v>1</v>
      </c>
      <c r="H491" s="30" t="b">
        <f>IFERROR(AND(OR(NOT(D491), 'Upload Data'!$A478 &lt;&gt; "", 'Upload Data'!$B478 &lt;&gt; ""), I491, J491, S491 &lt;= 1), FALSE)</f>
        <v>1</v>
      </c>
      <c r="I491" s="30" t="b">
        <f t="shared" si="62"/>
        <v>1</v>
      </c>
      <c r="J491" s="30" t="b">
        <f t="shared" si="63"/>
        <v>1</v>
      </c>
      <c r="K491" s="31" t="s">
        <v>81</v>
      </c>
      <c r="L491" s="31" t="s">
        <v>81</v>
      </c>
      <c r="M491" s="30" t="b">
        <f>IFERROR(OR(NOT(D491), 'Upload Data'!E478 &lt;&gt; ""), FALSE)</f>
        <v>1</v>
      </c>
      <c r="N491" s="30" t="b">
        <f>IFERROR(OR(AND(NOT(D491), 'Upload Data'!F478 = ""), IFERROR(MATCH('Upload Data'!F478, listTradingRelationship, 0), FALSE)), FALSE)</f>
        <v>1</v>
      </c>
      <c r="O491" s="30"/>
      <c r="P491" s="30"/>
      <c r="Q491" s="30"/>
      <c r="R491" s="30" t="str">
        <f>IFERROR(IF('Upload Data'!$A478 &lt;&gt; "", 'Upload Data'!$A478, 'Upload Data'!$B478) &amp; "-" &amp; 'Upload Data'!$C478, "-")</f>
        <v>-</v>
      </c>
      <c r="S491" s="30">
        <f t="shared" si="64"/>
        <v>0</v>
      </c>
      <c r="T491" s="30"/>
      <c r="U491" s="30" t="b">
        <f>IFERROR(OR('Upload Data'!$A478 = "", IFERROR(AND(LEN('Upload Data'!$A478 ) = 11, LEFT('Upload Data'!$A478, 4) = "FSC-", MID('Upload Data'!$A478, 5, 1) &gt;= "A", MID('Upload Data'!$A478, 5, 1) &lt;= "Z", V491 &gt; 0, INT(V491) = V491), FALSE)), FALSE)</f>
        <v>1</v>
      </c>
      <c r="V491" s="30">
        <f>IFERROR(VALUE(RIGHT('Upload Data'!$A478, 6)), -1)</f>
        <v>-1</v>
      </c>
      <c r="W491" s="30"/>
      <c r="X491" s="30" t="b">
        <f>IFERROR(OR('Upload Data'!$B478 = "", IFERROR(AND(LEN(AA491) &gt;= 2, MATCH(AB491, listCertificateTypes, 0), AC491 &gt; -1, INT(AC491) = AC491), FALSE)), FALSE)</f>
        <v>1</v>
      </c>
      <c r="Y491" s="30">
        <f>IFERROR(FIND("-", 'Upload Data'!$B478, 1), 1000)</f>
        <v>1000</v>
      </c>
      <c r="Z491" s="30">
        <f>IFERROR(FIND("-", 'Upload Data'!$B478, Y491 + 1), 1000)</f>
        <v>1000</v>
      </c>
      <c r="AA491" s="30" t="str">
        <f>IFERROR(LEFT('Upload Data'!$B478, Y491 - 1), "")</f>
        <v/>
      </c>
      <c r="AB491" s="30" t="str">
        <f>IFERROR(MID('Upload Data'!$B478, Y491 + 1, Z491 - Y491 - 1), "")</f>
        <v/>
      </c>
      <c r="AC491" s="30">
        <f>IFERROR(VALUE(RIGHT('Upload Data'!$B478, 6)), -1)</f>
        <v>-1</v>
      </c>
    </row>
    <row r="492" spans="1:29">
      <c r="A492" s="29">
        <f t="shared" si="60"/>
        <v>479</v>
      </c>
      <c r="B492" s="28" t="b">
        <f>NOT(IFERROR('Upload Data'!A479 = "ERROR", TRUE))</f>
        <v>1</v>
      </c>
      <c r="C492" s="28">
        <f t="shared" si="61"/>
        <v>479</v>
      </c>
      <c r="D492" s="30" t="b">
        <f>IF(B492, ('Upload Data'!A479 &amp; 'Upload Data'!B479 &amp; 'Upload Data'!D479 &amp; 'Upload Data'!E479 &amp; 'Upload Data'!F479) &lt;&gt; "", FALSE)</f>
        <v>0</v>
      </c>
      <c r="E492" s="28" t="str">
        <f t="shared" si="65"/>
        <v/>
      </c>
      <c r="F492" s="28" t="str">
        <f t="shared" si="66"/>
        <v/>
      </c>
      <c r="G492" s="30" t="b">
        <f t="shared" si="59"/>
        <v>1</v>
      </c>
      <c r="H492" s="30" t="b">
        <f>IFERROR(AND(OR(NOT(D492), 'Upload Data'!$A479 &lt;&gt; "", 'Upload Data'!$B479 &lt;&gt; ""), I492, J492, S492 &lt;= 1), FALSE)</f>
        <v>1</v>
      </c>
      <c r="I492" s="30" t="b">
        <f t="shared" si="62"/>
        <v>1</v>
      </c>
      <c r="J492" s="30" t="b">
        <f t="shared" si="63"/>
        <v>1</v>
      </c>
      <c r="K492" s="31" t="s">
        <v>81</v>
      </c>
      <c r="L492" s="31" t="s">
        <v>81</v>
      </c>
      <c r="M492" s="30" t="b">
        <f>IFERROR(OR(NOT(D492), 'Upload Data'!E479 &lt;&gt; ""), FALSE)</f>
        <v>1</v>
      </c>
      <c r="N492" s="30" t="b">
        <f>IFERROR(OR(AND(NOT(D492), 'Upload Data'!F479 = ""), IFERROR(MATCH('Upload Data'!F479, listTradingRelationship, 0), FALSE)), FALSE)</f>
        <v>1</v>
      </c>
      <c r="O492" s="30"/>
      <c r="P492" s="30"/>
      <c r="Q492" s="30"/>
      <c r="R492" s="30" t="str">
        <f>IFERROR(IF('Upload Data'!$A479 &lt;&gt; "", 'Upload Data'!$A479, 'Upload Data'!$B479) &amp; "-" &amp; 'Upload Data'!$C479, "-")</f>
        <v>-</v>
      </c>
      <c r="S492" s="30">
        <f t="shared" si="64"/>
        <v>0</v>
      </c>
      <c r="T492" s="30"/>
      <c r="U492" s="30" t="b">
        <f>IFERROR(OR('Upload Data'!$A479 = "", IFERROR(AND(LEN('Upload Data'!$A479 ) = 11, LEFT('Upload Data'!$A479, 4) = "FSC-", MID('Upload Data'!$A479, 5, 1) &gt;= "A", MID('Upload Data'!$A479, 5, 1) &lt;= "Z", V492 &gt; 0, INT(V492) = V492), FALSE)), FALSE)</f>
        <v>1</v>
      </c>
      <c r="V492" s="30">
        <f>IFERROR(VALUE(RIGHT('Upload Data'!$A479, 6)), -1)</f>
        <v>-1</v>
      </c>
      <c r="W492" s="30"/>
      <c r="X492" s="30" t="b">
        <f>IFERROR(OR('Upload Data'!$B479 = "", IFERROR(AND(LEN(AA492) &gt;= 2, MATCH(AB492, listCertificateTypes, 0), AC492 &gt; -1, INT(AC492) = AC492), FALSE)), FALSE)</f>
        <v>1</v>
      </c>
      <c r="Y492" s="30">
        <f>IFERROR(FIND("-", 'Upload Data'!$B479, 1), 1000)</f>
        <v>1000</v>
      </c>
      <c r="Z492" s="30">
        <f>IFERROR(FIND("-", 'Upload Data'!$B479, Y492 + 1), 1000)</f>
        <v>1000</v>
      </c>
      <c r="AA492" s="30" t="str">
        <f>IFERROR(LEFT('Upload Data'!$B479, Y492 - 1), "")</f>
        <v/>
      </c>
      <c r="AB492" s="30" t="str">
        <f>IFERROR(MID('Upload Data'!$B479, Y492 + 1, Z492 - Y492 - 1), "")</f>
        <v/>
      </c>
      <c r="AC492" s="30">
        <f>IFERROR(VALUE(RIGHT('Upload Data'!$B479, 6)), -1)</f>
        <v>-1</v>
      </c>
    </row>
    <row r="493" spans="1:29">
      <c r="A493" s="29">
        <f t="shared" si="60"/>
        <v>480</v>
      </c>
      <c r="B493" s="28" t="b">
        <f>NOT(IFERROR('Upload Data'!A480 = "ERROR", TRUE))</f>
        <v>1</v>
      </c>
      <c r="C493" s="28">
        <f t="shared" si="61"/>
        <v>480</v>
      </c>
      <c r="D493" s="30" t="b">
        <f>IF(B493, ('Upload Data'!A480 &amp; 'Upload Data'!B480 &amp; 'Upload Data'!D480 &amp; 'Upload Data'!E480 &amp; 'Upload Data'!F480) &lt;&gt; "", FALSE)</f>
        <v>0</v>
      </c>
      <c r="E493" s="28" t="str">
        <f t="shared" si="65"/>
        <v/>
      </c>
      <c r="F493" s="28" t="str">
        <f t="shared" si="66"/>
        <v/>
      </c>
      <c r="G493" s="30" t="b">
        <f t="shared" si="59"/>
        <v>1</v>
      </c>
      <c r="H493" s="30" t="b">
        <f>IFERROR(AND(OR(NOT(D493), 'Upload Data'!$A480 &lt;&gt; "", 'Upload Data'!$B480 &lt;&gt; ""), I493, J493, S493 &lt;= 1), FALSE)</f>
        <v>1</v>
      </c>
      <c r="I493" s="30" t="b">
        <f t="shared" si="62"/>
        <v>1</v>
      </c>
      <c r="J493" s="30" t="b">
        <f t="shared" si="63"/>
        <v>1</v>
      </c>
      <c r="K493" s="31" t="s">
        <v>81</v>
      </c>
      <c r="L493" s="31" t="s">
        <v>81</v>
      </c>
      <c r="M493" s="30" t="b">
        <f>IFERROR(OR(NOT(D493), 'Upload Data'!E480 &lt;&gt; ""), FALSE)</f>
        <v>1</v>
      </c>
      <c r="N493" s="30" t="b">
        <f>IFERROR(OR(AND(NOT(D493), 'Upload Data'!F480 = ""), IFERROR(MATCH('Upload Data'!F480, listTradingRelationship, 0), FALSE)), FALSE)</f>
        <v>1</v>
      </c>
      <c r="O493" s="30"/>
      <c r="P493" s="30"/>
      <c r="Q493" s="30"/>
      <c r="R493" s="30" t="str">
        <f>IFERROR(IF('Upload Data'!$A480 &lt;&gt; "", 'Upload Data'!$A480, 'Upload Data'!$B480) &amp; "-" &amp; 'Upload Data'!$C480, "-")</f>
        <v>-</v>
      </c>
      <c r="S493" s="30">
        <f t="shared" si="64"/>
        <v>0</v>
      </c>
      <c r="T493" s="30"/>
      <c r="U493" s="30" t="b">
        <f>IFERROR(OR('Upload Data'!$A480 = "", IFERROR(AND(LEN('Upload Data'!$A480 ) = 11, LEFT('Upload Data'!$A480, 4) = "FSC-", MID('Upload Data'!$A480, 5, 1) &gt;= "A", MID('Upload Data'!$A480, 5, 1) &lt;= "Z", V493 &gt; 0, INT(V493) = V493), FALSE)), FALSE)</f>
        <v>1</v>
      </c>
      <c r="V493" s="30">
        <f>IFERROR(VALUE(RIGHT('Upload Data'!$A480, 6)), -1)</f>
        <v>-1</v>
      </c>
      <c r="W493" s="30"/>
      <c r="X493" s="30" t="b">
        <f>IFERROR(OR('Upload Data'!$B480 = "", IFERROR(AND(LEN(AA493) &gt;= 2, MATCH(AB493, listCertificateTypes, 0), AC493 &gt; -1, INT(AC493) = AC493), FALSE)), FALSE)</f>
        <v>1</v>
      </c>
      <c r="Y493" s="30">
        <f>IFERROR(FIND("-", 'Upload Data'!$B480, 1), 1000)</f>
        <v>1000</v>
      </c>
      <c r="Z493" s="30">
        <f>IFERROR(FIND("-", 'Upload Data'!$B480, Y493 + 1), 1000)</f>
        <v>1000</v>
      </c>
      <c r="AA493" s="30" t="str">
        <f>IFERROR(LEFT('Upload Data'!$B480, Y493 - 1), "")</f>
        <v/>
      </c>
      <c r="AB493" s="30" t="str">
        <f>IFERROR(MID('Upload Data'!$B480, Y493 + 1, Z493 - Y493 - 1), "")</f>
        <v/>
      </c>
      <c r="AC493" s="30">
        <f>IFERROR(VALUE(RIGHT('Upload Data'!$B480, 6)), -1)</f>
        <v>-1</v>
      </c>
    </row>
    <row r="494" spans="1:29">
      <c r="A494" s="29">
        <f t="shared" si="60"/>
        <v>481</v>
      </c>
      <c r="B494" s="28" t="b">
        <f>NOT(IFERROR('Upload Data'!A481 = "ERROR", TRUE))</f>
        <v>1</v>
      </c>
      <c r="C494" s="28">
        <f t="shared" si="61"/>
        <v>481</v>
      </c>
      <c r="D494" s="30" t="b">
        <f>IF(B494, ('Upload Data'!A481 &amp; 'Upload Data'!B481 &amp; 'Upload Data'!D481 &amp; 'Upload Data'!E481 &amp; 'Upload Data'!F481) &lt;&gt; "", FALSE)</f>
        <v>0</v>
      </c>
      <c r="E494" s="28" t="str">
        <f t="shared" si="65"/>
        <v/>
      </c>
      <c r="F494" s="28" t="str">
        <f t="shared" si="66"/>
        <v/>
      </c>
      <c r="G494" s="30" t="b">
        <f t="shared" si="59"/>
        <v>1</v>
      </c>
      <c r="H494" s="30" t="b">
        <f>IFERROR(AND(OR(NOT(D494), 'Upload Data'!$A481 &lt;&gt; "", 'Upload Data'!$B481 &lt;&gt; ""), I494, J494, S494 &lt;= 1), FALSE)</f>
        <v>1</v>
      </c>
      <c r="I494" s="30" t="b">
        <f t="shared" si="62"/>
        <v>1</v>
      </c>
      <c r="J494" s="30" t="b">
        <f t="shared" si="63"/>
        <v>1</v>
      </c>
      <c r="K494" s="31" t="s">
        <v>81</v>
      </c>
      <c r="L494" s="31" t="s">
        <v>81</v>
      </c>
      <c r="M494" s="30" t="b">
        <f>IFERROR(OR(NOT(D494), 'Upload Data'!E481 &lt;&gt; ""), FALSE)</f>
        <v>1</v>
      </c>
      <c r="N494" s="30" t="b">
        <f>IFERROR(OR(AND(NOT(D494), 'Upload Data'!F481 = ""), IFERROR(MATCH('Upload Data'!F481, listTradingRelationship, 0), FALSE)), FALSE)</f>
        <v>1</v>
      </c>
      <c r="O494" s="30"/>
      <c r="P494" s="30"/>
      <c r="Q494" s="30"/>
      <c r="R494" s="30" t="str">
        <f>IFERROR(IF('Upload Data'!$A481 &lt;&gt; "", 'Upload Data'!$A481, 'Upload Data'!$B481) &amp; "-" &amp; 'Upload Data'!$C481, "-")</f>
        <v>-</v>
      </c>
      <c r="S494" s="30">
        <f t="shared" si="64"/>
        <v>0</v>
      </c>
      <c r="T494" s="30"/>
      <c r="U494" s="30" t="b">
        <f>IFERROR(OR('Upload Data'!$A481 = "", IFERROR(AND(LEN('Upload Data'!$A481 ) = 11, LEFT('Upload Data'!$A481, 4) = "FSC-", MID('Upload Data'!$A481, 5, 1) &gt;= "A", MID('Upload Data'!$A481, 5, 1) &lt;= "Z", V494 &gt; 0, INT(V494) = V494), FALSE)), FALSE)</f>
        <v>1</v>
      </c>
      <c r="V494" s="30">
        <f>IFERROR(VALUE(RIGHT('Upload Data'!$A481, 6)), -1)</f>
        <v>-1</v>
      </c>
      <c r="W494" s="30"/>
      <c r="X494" s="30" t="b">
        <f>IFERROR(OR('Upload Data'!$B481 = "", IFERROR(AND(LEN(AA494) &gt;= 2, MATCH(AB494, listCertificateTypes, 0), AC494 &gt; -1, INT(AC494) = AC494), FALSE)), FALSE)</f>
        <v>1</v>
      </c>
      <c r="Y494" s="30">
        <f>IFERROR(FIND("-", 'Upload Data'!$B481, 1), 1000)</f>
        <v>1000</v>
      </c>
      <c r="Z494" s="30">
        <f>IFERROR(FIND("-", 'Upload Data'!$B481, Y494 + 1), 1000)</f>
        <v>1000</v>
      </c>
      <c r="AA494" s="30" t="str">
        <f>IFERROR(LEFT('Upload Data'!$B481, Y494 - 1), "")</f>
        <v/>
      </c>
      <c r="AB494" s="30" t="str">
        <f>IFERROR(MID('Upload Data'!$B481, Y494 + 1, Z494 - Y494 - 1), "")</f>
        <v/>
      </c>
      <c r="AC494" s="30">
        <f>IFERROR(VALUE(RIGHT('Upload Data'!$B481, 6)), -1)</f>
        <v>-1</v>
      </c>
    </row>
    <row r="495" spans="1:29">
      <c r="A495" s="29">
        <f t="shared" si="60"/>
        <v>482</v>
      </c>
      <c r="B495" s="28" t="b">
        <f>NOT(IFERROR('Upload Data'!A482 = "ERROR", TRUE))</f>
        <v>1</v>
      </c>
      <c r="C495" s="28">
        <f t="shared" si="61"/>
        <v>482</v>
      </c>
      <c r="D495" s="30" t="b">
        <f>IF(B495, ('Upload Data'!A482 &amp; 'Upload Data'!B482 &amp; 'Upload Data'!D482 &amp; 'Upload Data'!E482 &amp; 'Upload Data'!F482) &lt;&gt; "", FALSE)</f>
        <v>0</v>
      </c>
      <c r="E495" s="28" t="str">
        <f t="shared" si="65"/>
        <v/>
      </c>
      <c r="F495" s="28" t="str">
        <f t="shared" si="66"/>
        <v/>
      </c>
      <c r="G495" s="30" t="b">
        <f t="shared" si="59"/>
        <v>1</v>
      </c>
      <c r="H495" s="30" t="b">
        <f>IFERROR(AND(OR(NOT(D495), 'Upload Data'!$A482 &lt;&gt; "", 'Upload Data'!$B482 &lt;&gt; ""), I495, J495, S495 &lt;= 1), FALSE)</f>
        <v>1</v>
      </c>
      <c r="I495" s="30" t="b">
        <f t="shared" si="62"/>
        <v>1</v>
      </c>
      <c r="J495" s="30" t="b">
        <f t="shared" si="63"/>
        <v>1</v>
      </c>
      <c r="K495" s="31" t="s">
        <v>81</v>
      </c>
      <c r="L495" s="31" t="s">
        <v>81</v>
      </c>
      <c r="M495" s="30" t="b">
        <f>IFERROR(OR(NOT(D495), 'Upload Data'!E482 &lt;&gt; ""), FALSE)</f>
        <v>1</v>
      </c>
      <c r="N495" s="30" t="b">
        <f>IFERROR(OR(AND(NOT(D495), 'Upload Data'!F482 = ""), IFERROR(MATCH('Upload Data'!F482, listTradingRelationship, 0), FALSE)), FALSE)</f>
        <v>1</v>
      </c>
      <c r="O495" s="30"/>
      <c r="P495" s="30"/>
      <c r="Q495" s="30"/>
      <c r="R495" s="30" t="str">
        <f>IFERROR(IF('Upload Data'!$A482 &lt;&gt; "", 'Upload Data'!$A482, 'Upload Data'!$B482) &amp; "-" &amp; 'Upload Data'!$C482, "-")</f>
        <v>-</v>
      </c>
      <c r="S495" s="30">
        <f t="shared" si="64"/>
        <v>0</v>
      </c>
      <c r="T495" s="30"/>
      <c r="U495" s="30" t="b">
        <f>IFERROR(OR('Upload Data'!$A482 = "", IFERROR(AND(LEN('Upload Data'!$A482 ) = 11, LEFT('Upload Data'!$A482, 4) = "FSC-", MID('Upload Data'!$A482, 5, 1) &gt;= "A", MID('Upload Data'!$A482, 5, 1) &lt;= "Z", V495 &gt; 0, INT(V495) = V495), FALSE)), FALSE)</f>
        <v>1</v>
      </c>
      <c r="V495" s="30">
        <f>IFERROR(VALUE(RIGHT('Upload Data'!$A482, 6)), -1)</f>
        <v>-1</v>
      </c>
      <c r="W495" s="30"/>
      <c r="X495" s="30" t="b">
        <f>IFERROR(OR('Upload Data'!$B482 = "", IFERROR(AND(LEN(AA495) &gt;= 2, MATCH(AB495, listCertificateTypes, 0), AC495 &gt; -1, INT(AC495) = AC495), FALSE)), FALSE)</f>
        <v>1</v>
      </c>
      <c r="Y495" s="30">
        <f>IFERROR(FIND("-", 'Upload Data'!$B482, 1), 1000)</f>
        <v>1000</v>
      </c>
      <c r="Z495" s="30">
        <f>IFERROR(FIND("-", 'Upload Data'!$B482, Y495 + 1), 1000)</f>
        <v>1000</v>
      </c>
      <c r="AA495" s="30" t="str">
        <f>IFERROR(LEFT('Upload Data'!$B482, Y495 - 1), "")</f>
        <v/>
      </c>
      <c r="AB495" s="30" t="str">
        <f>IFERROR(MID('Upload Data'!$B482, Y495 + 1, Z495 - Y495 - 1), "")</f>
        <v/>
      </c>
      <c r="AC495" s="30">
        <f>IFERROR(VALUE(RIGHT('Upload Data'!$B482, 6)), -1)</f>
        <v>-1</v>
      </c>
    </row>
    <row r="496" spans="1:29">
      <c r="A496" s="29">
        <f t="shared" si="60"/>
        <v>483</v>
      </c>
      <c r="B496" s="28" t="b">
        <f>NOT(IFERROR('Upload Data'!A483 = "ERROR", TRUE))</f>
        <v>1</v>
      </c>
      <c r="C496" s="28">
        <f t="shared" si="61"/>
        <v>483</v>
      </c>
      <c r="D496" s="30" t="b">
        <f>IF(B496, ('Upload Data'!A483 &amp; 'Upload Data'!B483 &amp; 'Upload Data'!D483 &amp; 'Upload Data'!E483 &amp; 'Upload Data'!F483) &lt;&gt; "", FALSE)</f>
        <v>0</v>
      </c>
      <c r="E496" s="28" t="str">
        <f t="shared" si="65"/>
        <v/>
      </c>
      <c r="F496" s="28" t="str">
        <f t="shared" si="66"/>
        <v/>
      </c>
      <c r="G496" s="30" t="b">
        <f t="shared" si="59"/>
        <v>1</v>
      </c>
      <c r="H496" s="30" t="b">
        <f>IFERROR(AND(OR(NOT(D496), 'Upload Data'!$A483 &lt;&gt; "", 'Upload Data'!$B483 &lt;&gt; ""), I496, J496, S496 &lt;= 1), FALSE)</f>
        <v>1</v>
      </c>
      <c r="I496" s="30" t="b">
        <f t="shared" si="62"/>
        <v>1</v>
      </c>
      <c r="J496" s="30" t="b">
        <f t="shared" si="63"/>
        <v>1</v>
      </c>
      <c r="K496" s="31" t="s">
        <v>81</v>
      </c>
      <c r="L496" s="31" t="s">
        <v>81</v>
      </c>
      <c r="M496" s="30" t="b">
        <f>IFERROR(OR(NOT(D496), 'Upload Data'!E483 &lt;&gt; ""), FALSE)</f>
        <v>1</v>
      </c>
      <c r="N496" s="30" t="b">
        <f>IFERROR(OR(AND(NOT(D496), 'Upload Data'!F483 = ""), IFERROR(MATCH('Upload Data'!F483, listTradingRelationship, 0), FALSE)), FALSE)</f>
        <v>1</v>
      </c>
      <c r="O496" s="30"/>
      <c r="P496" s="30"/>
      <c r="Q496" s="30"/>
      <c r="R496" s="30" t="str">
        <f>IFERROR(IF('Upload Data'!$A483 &lt;&gt; "", 'Upload Data'!$A483, 'Upload Data'!$B483) &amp; "-" &amp; 'Upload Data'!$C483, "-")</f>
        <v>-</v>
      </c>
      <c r="S496" s="30">
        <f t="shared" si="64"/>
        <v>0</v>
      </c>
      <c r="T496" s="30"/>
      <c r="U496" s="30" t="b">
        <f>IFERROR(OR('Upload Data'!$A483 = "", IFERROR(AND(LEN('Upload Data'!$A483 ) = 11, LEFT('Upload Data'!$A483, 4) = "FSC-", MID('Upload Data'!$A483, 5, 1) &gt;= "A", MID('Upload Data'!$A483, 5, 1) &lt;= "Z", V496 &gt; 0, INT(V496) = V496), FALSE)), FALSE)</f>
        <v>1</v>
      </c>
      <c r="V496" s="30">
        <f>IFERROR(VALUE(RIGHT('Upload Data'!$A483, 6)), -1)</f>
        <v>-1</v>
      </c>
      <c r="W496" s="30"/>
      <c r="X496" s="30" t="b">
        <f>IFERROR(OR('Upload Data'!$B483 = "", IFERROR(AND(LEN(AA496) &gt;= 2, MATCH(AB496, listCertificateTypes, 0), AC496 &gt; -1, INT(AC496) = AC496), FALSE)), FALSE)</f>
        <v>1</v>
      </c>
      <c r="Y496" s="30">
        <f>IFERROR(FIND("-", 'Upload Data'!$B483, 1), 1000)</f>
        <v>1000</v>
      </c>
      <c r="Z496" s="30">
        <f>IFERROR(FIND("-", 'Upload Data'!$B483, Y496 + 1), 1000)</f>
        <v>1000</v>
      </c>
      <c r="AA496" s="30" t="str">
        <f>IFERROR(LEFT('Upload Data'!$B483, Y496 - 1), "")</f>
        <v/>
      </c>
      <c r="AB496" s="30" t="str">
        <f>IFERROR(MID('Upload Data'!$B483, Y496 + 1, Z496 - Y496 - 1), "")</f>
        <v/>
      </c>
      <c r="AC496" s="30">
        <f>IFERROR(VALUE(RIGHT('Upload Data'!$B483, 6)), -1)</f>
        <v>-1</v>
      </c>
    </row>
    <row r="497" spans="1:29">
      <c r="A497" s="29">
        <f t="shared" si="60"/>
        <v>484</v>
      </c>
      <c r="B497" s="28" t="b">
        <f>NOT(IFERROR('Upload Data'!A484 = "ERROR", TRUE))</f>
        <v>1</v>
      </c>
      <c r="C497" s="28">
        <f t="shared" si="61"/>
        <v>484</v>
      </c>
      <c r="D497" s="30" t="b">
        <f>IF(B497, ('Upload Data'!A484 &amp; 'Upload Data'!B484 &amp; 'Upload Data'!D484 &amp; 'Upload Data'!E484 &amp; 'Upload Data'!F484) &lt;&gt; "", FALSE)</f>
        <v>0</v>
      </c>
      <c r="E497" s="28" t="str">
        <f t="shared" si="65"/>
        <v/>
      </c>
      <c r="F497" s="28" t="str">
        <f t="shared" si="66"/>
        <v/>
      </c>
      <c r="G497" s="30" t="b">
        <f t="shared" si="59"/>
        <v>1</v>
      </c>
      <c r="H497" s="30" t="b">
        <f>IFERROR(AND(OR(NOT(D497), 'Upload Data'!$A484 &lt;&gt; "", 'Upload Data'!$B484 &lt;&gt; ""), I497, J497, S497 &lt;= 1), FALSE)</f>
        <v>1</v>
      </c>
      <c r="I497" s="30" t="b">
        <f t="shared" si="62"/>
        <v>1</v>
      </c>
      <c r="J497" s="30" t="b">
        <f t="shared" si="63"/>
        <v>1</v>
      </c>
      <c r="K497" s="31" t="s">
        <v>81</v>
      </c>
      <c r="L497" s="31" t="s">
        <v>81</v>
      </c>
      <c r="M497" s="30" t="b">
        <f>IFERROR(OR(NOT(D497), 'Upload Data'!E484 &lt;&gt; ""), FALSE)</f>
        <v>1</v>
      </c>
      <c r="N497" s="30" t="b">
        <f>IFERROR(OR(AND(NOT(D497), 'Upload Data'!F484 = ""), IFERROR(MATCH('Upload Data'!F484, listTradingRelationship, 0), FALSE)), FALSE)</f>
        <v>1</v>
      </c>
      <c r="O497" s="30"/>
      <c r="P497" s="30"/>
      <c r="Q497" s="30"/>
      <c r="R497" s="30" t="str">
        <f>IFERROR(IF('Upload Data'!$A484 &lt;&gt; "", 'Upload Data'!$A484, 'Upload Data'!$B484) &amp; "-" &amp; 'Upload Data'!$C484, "-")</f>
        <v>-</v>
      </c>
      <c r="S497" s="30">
        <f t="shared" si="64"/>
        <v>0</v>
      </c>
      <c r="T497" s="30"/>
      <c r="U497" s="30" t="b">
        <f>IFERROR(OR('Upload Data'!$A484 = "", IFERROR(AND(LEN('Upload Data'!$A484 ) = 11, LEFT('Upload Data'!$A484, 4) = "FSC-", MID('Upload Data'!$A484, 5, 1) &gt;= "A", MID('Upload Data'!$A484, 5, 1) &lt;= "Z", V497 &gt; 0, INT(V497) = V497), FALSE)), FALSE)</f>
        <v>1</v>
      </c>
      <c r="V497" s="30">
        <f>IFERROR(VALUE(RIGHT('Upload Data'!$A484, 6)), -1)</f>
        <v>-1</v>
      </c>
      <c r="W497" s="30"/>
      <c r="X497" s="30" t="b">
        <f>IFERROR(OR('Upload Data'!$B484 = "", IFERROR(AND(LEN(AA497) &gt;= 2, MATCH(AB497, listCertificateTypes, 0), AC497 &gt; -1, INT(AC497) = AC497), FALSE)), FALSE)</f>
        <v>1</v>
      </c>
      <c r="Y497" s="30">
        <f>IFERROR(FIND("-", 'Upload Data'!$B484, 1), 1000)</f>
        <v>1000</v>
      </c>
      <c r="Z497" s="30">
        <f>IFERROR(FIND("-", 'Upload Data'!$B484, Y497 + 1), 1000)</f>
        <v>1000</v>
      </c>
      <c r="AA497" s="30" t="str">
        <f>IFERROR(LEFT('Upload Data'!$B484, Y497 - 1), "")</f>
        <v/>
      </c>
      <c r="AB497" s="30" t="str">
        <f>IFERROR(MID('Upload Data'!$B484, Y497 + 1, Z497 - Y497 - 1), "")</f>
        <v/>
      </c>
      <c r="AC497" s="30">
        <f>IFERROR(VALUE(RIGHT('Upload Data'!$B484, 6)), -1)</f>
        <v>-1</v>
      </c>
    </row>
    <row r="498" spans="1:29">
      <c r="A498" s="29">
        <f t="shared" si="60"/>
        <v>485</v>
      </c>
      <c r="B498" s="28" t="b">
        <f>NOT(IFERROR('Upload Data'!A485 = "ERROR", TRUE))</f>
        <v>1</v>
      </c>
      <c r="C498" s="28">
        <f t="shared" si="61"/>
        <v>485</v>
      </c>
      <c r="D498" s="30" t="b">
        <f>IF(B498, ('Upload Data'!A485 &amp; 'Upload Data'!B485 &amp; 'Upload Data'!D485 &amp; 'Upload Data'!E485 &amp; 'Upload Data'!F485) &lt;&gt; "", FALSE)</f>
        <v>0</v>
      </c>
      <c r="E498" s="28" t="str">
        <f t="shared" si="65"/>
        <v/>
      </c>
      <c r="F498" s="28" t="str">
        <f t="shared" si="66"/>
        <v/>
      </c>
      <c r="G498" s="30" t="b">
        <f t="shared" si="59"/>
        <v>1</v>
      </c>
      <c r="H498" s="30" t="b">
        <f>IFERROR(AND(OR(NOT(D498), 'Upload Data'!$A485 &lt;&gt; "", 'Upload Data'!$B485 &lt;&gt; ""), I498, J498, S498 &lt;= 1), FALSE)</f>
        <v>1</v>
      </c>
      <c r="I498" s="30" t="b">
        <f t="shared" si="62"/>
        <v>1</v>
      </c>
      <c r="J498" s="30" t="b">
        <f t="shared" si="63"/>
        <v>1</v>
      </c>
      <c r="K498" s="31" t="s">
        <v>81</v>
      </c>
      <c r="L498" s="31" t="s">
        <v>81</v>
      </c>
      <c r="M498" s="30" t="b">
        <f>IFERROR(OR(NOT(D498), 'Upload Data'!E485 &lt;&gt; ""), FALSE)</f>
        <v>1</v>
      </c>
      <c r="N498" s="30" t="b">
        <f>IFERROR(OR(AND(NOT(D498), 'Upload Data'!F485 = ""), IFERROR(MATCH('Upload Data'!F485, listTradingRelationship, 0), FALSE)), FALSE)</f>
        <v>1</v>
      </c>
      <c r="O498" s="30"/>
      <c r="P498" s="30"/>
      <c r="Q498" s="30"/>
      <c r="R498" s="30" t="str">
        <f>IFERROR(IF('Upload Data'!$A485 &lt;&gt; "", 'Upload Data'!$A485, 'Upload Data'!$B485) &amp; "-" &amp; 'Upload Data'!$C485, "-")</f>
        <v>-</v>
      </c>
      <c r="S498" s="30">
        <f t="shared" si="64"/>
        <v>0</v>
      </c>
      <c r="T498" s="30"/>
      <c r="U498" s="30" t="b">
        <f>IFERROR(OR('Upload Data'!$A485 = "", IFERROR(AND(LEN('Upload Data'!$A485 ) = 11, LEFT('Upload Data'!$A485, 4) = "FSC-", MID('Upload Data'!$A485, 5, 1) &gt;= "A", MID('Upload Data'!$A485, 5, 1) &lt;= "Z", V498 &gt; 0, INT(V498) = V498), FALSE)), FALSE)</f>
        <v>1</v>
      </c>
      <c r="V498" s="30">
        <f>IFERROR(VALUE(RIGHT('Upload Data'!$A485, 6)), -1)</f>
        <v>-1</v>
      </c>
      <c r="W498" s="30"/>
      <c r="X498" s="30" t="b">
        <f>IFERROR(OR('Upload Data'!$B485 = "", IFERROR(AND(LEN(AA498) &gt;= 2, MATCH(AB498, listCertificateTypes, 0), AC498 &gt; -1, INT(AC498) = AC498), FALSE)), FALSE)</f>
        <v>1</v>
      </c>
      <c r="Y498" s="30">
        <f>IFERROR(FIND("-", 'Upload Data'!$B485, 1), 1000)</f>
        <v>1000</v>
      </c>
      <c r="Z498" s="30">
        <f>IFERROR(FIND("-", 'Upload Data'!$B485, Y498 + 1), 1000)</f>
        <v>1000</v>
      </c>
      <c r="AA498" s="30" t="str">
        <f>IFERROR(LEFT('Upload Data'!$B485, Y498 - 1), "")</f>
        <v/>
      </c>
      <c r="AB498" s="30" t="str">
        <f>IFERROR(MID('Upload Data'!$B485, Y498 + 1, Z498 - Y498 - 1), "")</f>
        <v/>
      </c>
      <c r="AC498" s="30">
        <f>IFERROR(VALUE(RIGHT('Upload Data'!$B485, 6)), -1)</f>
        <v>-1</v>
      </c>
    </row>
    <row r="499" spans="1:29">
      <c r="A499" s="29">
        <f t="shared" si="60"/>
        <v>486</v>
      </c>
      <c r="B499" s="28" t="b">
        <f>NOT(IFERROR('Upload Data'!A486 = "ERROR", TRUE))</f>
        <v>1</v>
      </c>
      <c r="C499" s="28">
        <f t="shared" si="61"/>
        <v>486</v>
      </c>
      <c r="D499" s="30" t="b">
        <f>IF(B499, ('Upload Data'!A486 &amp; 'Upload Data'!B486 &amp; 'Upload Data'!D486 &amp; 'Upload Data'!E486 &amp; 'Upload Data'!F486) &lt;&gt; "", FALSE)</f>
        <v>0</v>
      </c>
      <c r="E499" s="28" t="str">
        <f t="shared" si="65"/>
        <v/>
      </c>
      <c r="F499" s="28" t="str">
        <f t="shared" si="66"/>
        <v/>
      </c>
      <c r="G499" s="30" t="b">
        <f t="shared" si="59"/>
        <v>1</v>
      </c>
      <c r="H499" s="30" t="b">
        <f>IFERROR(AND(OR(NOT(D499), 'Upload Data'!$A486 &lt;&gt; "", 'Upload Data'!$B486 &lt;&gt; ""), I499, J499, S499 &lt;= 1), FALSE)</f>
        <v>1</v>
      </c>
      <c r="I499" s="30" t="b">
        <f t="shared" si="62"/>
        <v>1</v>
      </c>
      <c r="J499" s="30" t="b">
        <f t="shared" si="63"/>
        <v>1</v>
      </c>
      <c r="K499" s="31" t="s">
        <v>81</v>
      </c>
      <c r="L499" s="31" t="s">
        <v>81</v>
      </c>
      <c r="M499" s="30" t="b">
        <f>IFERROR(OR(NOT(D499), 'Upload Data'!E486 &lt;&gt; ""), FALSE)</f>
        <v>1</v>
      </c>
      <c r="N499" s="30" t="b">
        <f>IFERROR(OR(AND(NOT(D499), 'Upload Data'!F486 = ""), IFERROR(MATCH('Upload Data'!F486, listTradingRelationship, 0), FALSE)), FALSE)</f>
        <v>1</v>
      </c>
      <c r="O499" s="30"/>
      <c r="P499" s="30"/>
      <c r="Q499" s="30"/>
      <c r="R499" s="30" t="str">
        <f>IFERROR(IF('Upload Data'!$A486 &lt;&gt; "", 'Upload Data'!$A486, 'Upload Data'!$B486) &amp; "-" &amp; 'Upload Data'!$C486, "-")</f>
        <v>-</v>
      </c>
      <c r="S499" s="30">
        <f t="shared" si="64"/>
        <v>0</v>
      </c>
      <c r="T499" s="30"/>
      <c r="U499" s="30" t="b">
        <f>IFERROR(OR('Upload Data'!$A486 = "", IFERROR(AND(LEN('Upload Data'!$A486 ) = 11, LEFT('Upload Data'!$A486, 4) = "FSC-", MID('Upload Data'!$A486, 5, 1) &gt;= "A", MID('Upload Data'!$A486, 5, 1) &lt;= "Z", V499 &gt; 0, INT(V499) = V499), FALSE)), FALSE)</f>
        <v>1</v>
      </c>
      <c r="V499" s="30">
        <f>IFERROR(VALUE(RIGHT('Upload Data'!$A486, 6)), -1)</f>
        <v>-1</v>
      </c>
      <c r="W499" s="30"/>
      <c r="X499" s="30" t="b">
        <f>IFERROR(OR('Upload Data'!$B486 = "", IFERROR(AND(LEN(AA499) &gt;= 2, MATCH(AB499, listCertificateTypes, 0), AC499 &gt; -1, INT(AC499) = AC499), FALSE)), FALSE)</f>
        <v>1</v>
      </c>
      <c r="Y499" s="30">
        <f>IFERROR(FIND("-", 'Upload Data'!$B486, 1), 1000)</f>
        <v>1000</v>
      </c>
      <c r="Z499" s="30">
        <f>IFERROR(FIND("-", 'Upload Data'!$B486, Y499 + 1), 1000)</f>
        <v>1000</v>
      </c>
      <c r="AA499" s="30" t="str">
        <f>IFERROR(LEFT('Upload Data'!$B486, Y499 - 1), "")</f>
        <v/>
      </c>
      <c r="AB499" s="30" t="str">
        <f>IFERROR(MID('Upload Data'!$B486, Y499 + 1, Z499 - Y499 - 1), "")</f>
        <v/>
      </c>
      <c r="AC499" s="30">
        <f>IFERROR(VALUE(RIGHT('Upload Data'!$B486, 6)), -1)</f>
        <v>-1</v>
      </c>
    </row>
    <row r="500" spans="1:29">
      <c r="A500" s="29">
        <f t="shared" si="60"/>
        <v>487</v>
      </c>
      <c r="B500" s="28" t="b">
        <f>NOT(IFERROR('Upload Data'!A487 = "ERROR", TRUE))</f>
        <v>1</v>
      </c>
      <c r="C500" s="28">
        <f t="shared" si="61"/>
        <v>487</v>
      </c>
      <c r="D500" s="30" t="b">
        <f>IF(B500, ('Upload Data'!A487 &amp; 'Upload Data'!B487 &amp; 'Upload Data'!D487 &amp; 'Upload Data'!E487 &amp; 'Upload Data'!F487) &lt;&gt; "", FALSE)</f>
        <v>0</v>
      </c>
      <c r="E500" s="28" t="str">
        <f t="shared" si="65"/>
        <v/>
      </c>
      <c r="F500" s="28" t="str">
        <f t="shared" si="66"/>
        <v/>
      </c>
      <c r="G500" s="30" t="b">
        <f t="shared" si="59"/>
        <v>1</v>
      </c>
      <c r="H500" s="30" t="b">
        <f>IFERROR(AND(OR(NOT(D500), 'Upload Data'!$A487 &lt;&gt; "", 'Upload Data'!$B487 &lt;&gt; ""), I500, J500, S500 &lt;= 1), FALSE)</f>
        <v>1</v>
      </c>
      <c r="I500" s="30" t="b">
        <f t="shared" si="62"/>
        <v>1</v>
      </c>
      <c r="J500" s="30" t="b">
        <f t="shared" si="63"/>
        <v>1</v>
      </c>
      <c r="K500" s="31" t="s">
        <v>81</v>
      </c>
      <c r="L500" s="31" t="s">
        <v>81</v>
      </c>
      <c r="M500" s="30" t="b">
        <f>IFERROR(OR(NOT(D500), 'Upload Data'!E487 &lt;&gt; ""), FALSE)</f>
        <v>1</v>
      </c>
      <c r="N500" s="30" t="b">
        <f>IFERROR(OR(AND(NOT(D500), 'Upload Data'!F487 = ""), IFERROR(MATCH('Upload Data'!F487, listTradingRelationship, 0), FALSE)), FALSE)</f>
        <v>1</v>
      </c>
      <c r="O500" s="30"/>
      <c r="P500" s="30"/>
      <c r="Q500" s="30"/>
      <c r="R500" s="30" t="str">
        <f>IFERROR(IF('Upload Data'!$A487 &lt;&gt; "", 'Upload Data'!$A487, 'Upload Data'!$B487) &amp; "-" &amp; 'Upload Data'!$C487, "-")</f>
        <v>-</v>
      </c>
      <c r="S500" s="30">
        <f t="shared" si="64"/>
        <v>0</v>
      </c>
      <c r="T500" s="30"/>
      <c r="U500" s="30" t="b">
        <f>IFERROR(OR('Upload Data'!$A487 = "", IFERROR(AND(LEN('Upload Data'!$A487 ) = 11, LEFT('Upload Data'!$A487, 4) = "FSC-", MID('Upload Data'!$A487, 5, 1) &gt;= "A", MID('Upload Data'!$A487, 5, 1) &lt;= "Z", V500 &gt; 0, INT(V500) = V500), FALSE)), FALSE)</f>
        <v>1</v>
      </c>
      <c r="V500" s="30">
        <f>IFERROR(VALUE(RIGHT('Upload Data'!$A487, 6)), -1)</f>
        <v>-1</v>
      </c>
      <c r="W500" s="30"/>
      <c r="X500" s="30" t="b">
        <f>IFERROR(OR('Upload Data'!$B487 = "", IFERROR(AND(LEN(AA500) &gt;= 2, MATCH(AB500, listCertificateTypes, 0), AC500 &gt; -1, INT(AC500) = AC500), FALSE)), FALSE)</f>
        <v>1</v>
      </c>
      <c r="Y500" s="30">
        <f>IFERROR(FIND("-", 'Upload Data'!$B487, 1), 1000)</f>
        <v>1000</v>
      </c>
      <c r="Z500" s="30">
        <f>IFERROR(FIND("-", 'Upload Data'!$B487, Y500 + 1), 1000)</f>
        <v>1000</v>
      </c>
      <c r="AA500" s="30" t="str">
        <f>IFERROR(LEFT('Upload Data'!$B487, Y500 - 1), "")</f>
        <v/>
      </c>
      <c r="AB500" s="30" t="str">
        <f>IFERROR(MID('Upload Data'!$B487, Y500 + 1, Z500 - Y500 - 1), "")</f>
        <v/>
      </c>
      <c r="AC500" s="30">
        <f>IFERROR(VALUE(RIGHT('Upload Data'!$B487, 6)), -1)</f>
        <v>-1</v>
      </c>
    </row>
    <row r="501" spans="1:29">
      <c r="A501" s="29">
        <f t="shared" si="60"/>
        <v>488</v>
      </c>
      <c r="B501" s="28" t="b">
        <f>NOT(IFERROR('Upload Data'!A488 = "ERROR", TRUE))</f>
        <v>1</v>
      </c>
      <c r="C501" s="28">
        <f t="shared" si="61"/>
        <v>488</v>
      </c>
      <c r="D501" s="30" t="b">
        <f>IF(B501, ('Upload Data'!A488 &amp; 'Upload Data'!B488 &amp; 'Upload Data'!D488 &amp; 'Upload Data'!E488 &amp; 'Upload Data'!F488) &lt;&gt; "", FALSE)</f>
        <v>0</v>
      </c>
      <c r="E501" s="28" t="str">
        <f t="shared" si="65"/>
        <v/>
      </c>
      <c r="F501" s="28" t="str">
        <f t="shared" si="66"/>
        <v/>
      </c>
      <c r="G501" s="30" t="b">
        <f t="shared" si="59"/>
        <v>1</v>
      </c>
      <c r="H501" s="30" t="b">
        <f>IFERROR(AND(OR(NOT(D501), 'Upload Data'!$A488 &lt;&gt; "", 'Upload Data'!$B488 &lt;&gt; ""), I501, J501, S501 &lt;= 1), FALSE)</f>
        <v>1</v>
      </c>
      <c r="I501" s="30" t="b">
        <f t="shared" si="62"/>
        <v>1</v>
      </c>
      <c r="J501" s="30" t="b">
        <f t="shared" si="63"/>
        <v>1</v>
      </c>
      <c r="K501" s="31" t="s">
        <v>81</v>
      </c>
      <c r="L501" s="31" t="s">
        <v>81</v>
      </c>
      <c r="M501" s="30" t="b">
        <f>IFERROR(OR(NOT(D501), 'Upload Data'!E488 &lt;&gt; ""), FALSE)</f>
        <v>1</v>
      </c>
      <c r="N501" s="30" t="b">
        <f>IFERROR(OR(AND(NOT(D501), 'Upload Data'!F488 = ""), IFERROR(MATCH('Upload Data'!F488, listTradingRelationship, 0), FALSE)), FALSE)</f>
        <v>1</v>
      </c>
      <c r="O501" s="30"/>
      <c r="P501" s="30"/>
      <c r="Q501" s="30"/>
      <c r="R501" s="30" t="str">
        <f>IFERROR(IF('Upload Data'!$A488 &lt;&gt; "", 'Upload Data'!$A488, 'Upload Data'!$B488) &amp; "-" &amp; 'Upload Data'!$C488, "-")</f>
        <v>-</v>
      </c>
      <c r="S501" s="30">
        <f t="shared" si="64"/>
        <v>0</v>
      </c>
      <c r="T501" s="30"/>
      <c r="U501" s="30" t="b">
        <f>IFERROR(OR('Upload Data'!$A488 = "", IFERROR(AND(LEN('Upload Data'!$A488 ) = 11, LEFT('Upload Data'!$A488, 4) = "FSC-", MID('Upload Data'!$A488, 5, 1) &gt;= "A", MID('Upload Data'!$A488, 5, 1) &lt;= "Z", V501 &gt; 0, INT(V501) = V501), FALSE)), FALSE)</f>
        <v>1</v>
      </c>
      <c r="V501" s="30">
        <f>IFERROR(VALUE(RIGHT('Upload Data'!$A488, 6)), -1)</f>
        <v>-1</v>
      </c>
      <c r="W501" s="30"/>
      <c r="X501" s="30" t="b">
        <f>IFERROR(OR('Upload Data'!$B488 = "", IFERROR(AND(LEN(AA501) &gt;= 2, MATCH(AB501, listCertificateTypes, 0), AC501 &gt; -1, INT(AC501) = AC501), FALSE)), FALSE)</f>
        <v>1</v>
      </c>
      <c r="Y501" s="30">
        <f>IFERROR(FIND("-", 'Upload Data'!$B488, 1), 1000)</f>
        <v>1000</v>
      </c>
      <c r="Z501" s="30">
        <f>IFERROR(FIND("-", 'Upload Data'!$B488, Y501 + 1), 1000)</f>
        <v>1000</v>
      </c>
      <c r="AA501" s="30" t="str">
        <f>IFERROR(LEFT('Upload Data'!$B488, Y501 - 1), "")</f>
        <v/>
      </c>
      <c r="AB501" s="30" t="str">
        <f>IFERROR(MID('Upload Data'!$B488, Y501 + 1, Z501 - Y501 - 1), "")</f>
        <v/>
      </c>
      <c r="AC501" s="30">
        <f>IFERROR(VALUE(RIGHT('Upload Data'!$B488, 6)), -1)</f>
        <v>-1</v>
      </c>
    </row>
    <row r="502" spans="1:29">
      <c r="A502" s="29">
        <f t="shared" si="60"/>
        <v>489</v>
      </c>
      <c r="B502" s="28" t="b">
        <f>NOT(IFERROR('Upload Data'!A489 = "ERROR", TRUE))</f>
        <v>1</v>
      </c>
      <c r="C502" s="28">
        <f t="shared" si="61"/>
        <v>489</v>
      </c>
      <c r="D502" s="30" t="b">
        <f>IF(B502, ('Upload Data'!A489 &amp; 'Upload Data'!B489 &amp; 'Upload Data'!D489 &amp; 'Upload Data'!E489 &amp; 'Upload Data'!F489) &lt;&gt; "", FALSE)</f>
        <v>0</v>
      </c>
      <c r="E502" s="28" t="str">
        <f t="shared" si="65"/>
        <v/>
      </c>
      <c r="F502" s="28" t="str">
        <f t="shared" si="66"/>
        <v/>
      </c>
      <c r="G502" s="30" t="b">
        <f t="shared" si="59"/>
        <v>1</v>
      </c>
      <c r="H502" s="30" t="b">
        <f>IFERROR(AND(OR(NOT(D502), 'Upload Data'!$A489 &lt;&gt; "", 'Upload Data'!$B489 &lt;&gt; ""), I502, J502, S502 &lt;= 1), FALSE)</f>
        <v>1</v>
      </c>
      <c r="I502" s="30" t="b">
        <f t="shared" si="62"/>
        <v>1</v>
      </c>
      <c r="J502" s="30" t="b">
        <f t="shared" si="63"/>
        <v>1</v>
      </c>
      <c r="K502" s="31" t="s">
        <v>81</v>
      </c>
      <c r="L502" s="31" t="s">
        <v>81</v>
      </c>
      <c r="M502" s="30" t="b">
        <f>IFERROR(OR(NOT(D502), 'Upload Data'!E489 &lt;&gt; ""), FALSE)</f>
        <v>1</v>
      </c>
      <c r="N502" s="30" t="b">
        <f>IFERROR(OR(AND(NOT(D502), 'Upload Data'!F489 = ""), IFERROR(MATCH('Upload Data'!F489, listTradingRelationship, 0), FALSE)), FALSE)</f>
        <v>1</v>
      </c>
      <c r="O502" s="30"/>
      <c r="P502" s="30"/>
      <c r="Q502" s="30"/>
      <c r="R502" s="30" t="str">
        <f>IFERROR(IF('Upload Data'!$A489 &lt;&gt; "", 'Upload Data'!$A489, 'Upload Data'!$B489) &amp; "-" &amp; 'Upload Data'!$C489, "-")</f>
        <v>-</v>
      </c>
      <c r="S502" s="30">
        <f t="shared" si="64"/>
        <v>0</v>
      </c>
      <c r="T502" s="30"/>
      <c r="U502" s="30" t="b">
        <f>IFERROR(OR('Upload Data'!$A489 = "", IFERROR(AND(LEN('Upload Data'!$A489 ) = 11, LEFT('Upload Data'!$A489, 4) = "FSC-", MID('Upload Data'!$A489, 5, 1) &gt;= "A", MID('Upload Data'!$A489, 5, 1) &lt;= "Z", V502 &gt; 0, INT(V502) = V502), FALSE)), FALSE)</f>
        <v>1</v>
      </c>
      <c r="V502" s="30">
        <f>IFERROR(VALUE(RIGHT('Upload Data'!$A489, 6)), -1)</f>
        <v>-1</v>
      </c>
      <c r="W502" s="30"/>
      <c r="X502" s="30" t="b">
        <f>IFERROR(OR('Upload Data'!$B489 = "", IFERROR(AND(LEN(AA502) &gt;= 2, MATCH(AB502, listCertificateTypes, 0), AC502 &gt; -1, INT(AC502) = AC502), FALSE)), FALSE)</f>
        <v>1</v>
      </c>
      <c r="Y502" s="30">
        <f>IFERROR(FIND("-", 'Upload Data'!$B489, 1), 1000)</f>
        <v>1000</v>
      </c>
      <c r="Z502" s="30">
        <f>IFERROR(FIND("-", 'Upload Data'!$B489, Y502 + 1), 1000)</f>
        <v>1000</v>
      </c>
      <c r="AA502" s="30" t="str">
        <f>IFERROR(LEFT('Upload Data'!$B489, Y502 - 1), "")</f>
        <v/>
      </c>
      <c r="AB502" s="30" t="str">
        <f>IFERROR(MID('Upload Data'!$B489, Y502 + 1, Z502 - Y502 - 1), "")</f>
        <v/>
      </c>
      <c r="AC502" s="30">
        <f>IFERROR(VALUE(RIGHT('Upload Data'!$B489, 6)), -1)</f>
        <v>-1</v>
      </c>
    </row>
    <row r="503" spans="1:29">
      <c r="A503" s="29">
        <f t="shared" si="60"/>
        <v>490</v>
      </c>
      <c r="B503" s="28" t="b">
        <f>NOT(IFERROR('Upload Data'!A490 = "ERROR", TRUE))</f>
        <v>1</v>
      </c>
      <c r="C503" s="28">
        <f t="shared" si="61"/>
        <v>490</v>
      </c>
      <c r="D503" s="30" t="b">
        <f>IF(B503, ('Upload Data'!A490 &amp; 'Upload Data'!B490 &amp; 'Upload Data'!D490 &amp; 'Upload Data'!E490 &amp; 'Upload Data'!F490) &lt;&gt; "", FALSE)</f>
        <v>0</v>
      </c>
      <c r="E503" s="28" t="str">
        <f t="shared" si="65"/>
        <v/>
      </c>
      <c r="F503" s="28" t="str">
        <f t="shared" si="66"/>
        <v/>
      </c>
      <c r="G503" s="30" t="b">
        <f t="shared" si="59"/>
        <v>1</v>
      </c>
      <c r="H503" s="30" t="b">
        <f>IFERROR(AND(OR(NOT(D503), 'Upload Data'!$A490 &lt;&gt; "", 'Upload Data'!$B490 &lt;&gt; ""), I503, J503, S503 &lt;= 1), FALSE)</f>
        <v>1</v>
      </c>
      <c r="I503" s="30" t="b">
        <f t="shared" si="62"/>
        <v>1</v>
      </c>
      <c r="J503" s="30" t="b">
        <f t="shared" si="63"/>
        <v>1</v>
      </c>
      <c r="K503" s="31" t="s">
        <v>81</v>
      </c>
      <c r="L503" s="31" t="s">
        <v>81</v>
      </c>
      <c r="M503" s="30" t="b">
        <f>IFERROR(OR(NOT(D503), 'Upload Data'!E490 &lt;&gt; ""), FALSE)</f>
        <v>1</v>
      </c>
      <c r="N503" s="30" t="b">
        <f>IFERROR(OR(AND(NOT(D503), 'Upload Data'!F490 = ""), IFERROR(MATCH('Upload Data'!F490, listTradingRelationship, 0), FALSE)), FALSE)</f>
        <v>1</v>
      </c>
      <c r="O503" s="30"/>
      <c r="P503" s="30"/>
      <c r="Q503" s="30"/>
      <c r="R503" s="30" t="str">
        <f>IFERROR(IF('Upload Data'!$A490 &lt;&gt; "", 'Upload Data'!$A490, 'Upload Data'!$B490) &amp; "-" &amp; 'Upload Data'!$C490, "-")</f>
        <v>-</v>
      </c>
      <c r="S503" s="30">
        <f t="shared" si="64"/>
        <v>0</v>
      </c>
      <c r="T503" s="30"/>
      <c r="U503" s="30" t="b">
        <f>IFERROR(OR('Upload Data'!$A490 = "", IFERROR(AND(LEN('Upload Data'!$A490 ) = 11, LEFT('Upload Data'!$A490, 4) = "FSC-", MID('Upload Data'!$A490, 5, 1) &gt;= "A", MID('Upload Data'!$A490, 5, 1) &lt;= "Z", V503 &gt; 0, INT(V503) = V503), FALSE)), FALSE)</f>
        <v>1</v>
      </c>
      <c r="V503" s="30">
        <f>IFERROR(VALUE(RIGHT('Upload Data'!$A490, 6)), -1)</f>
        <v>-1</v>
      </c>
      <c r="W503" s="30"/>
      <c r="X503" s="30" t="b">
        <f>IFERROR(OR('Upload Data'!$B490 = "", IFERROR(AND(LEN(AA503) &gt;= 2, MATCH(AB503, listCertificateTypes, 0), AC503 &gt; -1, INT(AC503) = AC503), FALSE)), FALSE)</f>
        <v>1</v>
      </c>
      <c r="Y503" s="30">
        <f>IFERROR(FIND("-", 'Upload Data'!$B490, 1), 1000)</f>
        <v>1000</v>
      </c>
      <c r="Z503" s="30">
        <f>IFERROR(FIND("-", 'Upload Data'!$B490, Y503 + 1), 1000)</f>
        <v>1000</v>
      </c>
      <c r="AA503" s="30" t="str">
        <f>IFERROR(LEFT('Upload Data'!$B490, Y503 - 1), "")</f>
        <v/>
      </c>
      <c r="AB503" s="30" t="str">
        <f>IFERROR(MID('Upload Data'!$B490, Y503 + 1, Z503 - Y503 - 1), "")</f>
        <v/>
      </c>
      <c r="AC503" s="30">
        <f>IFERROR(VALUE(RIGHT('Upload Data'!$B490, 6)), -1)</f>
        <v>-1</v>
      </c>
    </row>
    <row r="504" spans="1:29">
      <c r="A504" s="29">
        <f t="shared" si="60"/>
        <v>491</v>
      </c>
      <c r="B504" s="28" t="b">
        <f>NOT(IFERROR('Upload Data'!A491 = "ERROR", TRUE))</f>
        <v>1</v>
      </c>
      <c r="C504" s="28">
        <f t="shared" si="61"/>
        <v>491</v>
      </c>
      <c r="D504" s="30" t="b">
        <f>IF(B504, ('Upload Data'!A491 &amp; 'Upload Data'!B491 &amp; 'Upload Data'!D491 &amp; 'Upload Data'!E491 &amp; 'Upload Data'!F491) &lt;&gt; "", FALSE)</f>
        <v>0</v>
      </c>
      <c r="E504" s="28" t="str">
        <f t="shared" si="65"/>
        <v/>
      </c>
      <c r="F504" s="28" t="str">
        <f t="shared" si="66"/>
        <v/>
      </c>
      <c r="G504" s="30" t="b">
        <f t="shared" si="59"/>
        <v>1</v>
      </c>
      <c r="H504" s="30" t="b">
        <f>IFERROR(AND(OR(NOT(D504), 'Upload Data'!$A491 &lt;&gt; "", 'Upload Data'!$B491 &lt;&gt; ""), I504, J504, S504 &lt;= 1), FALSE)</f>
        <v>1</v>
      </c>
      <c r="I504" s="30" t="b">
        <f t="shared" si="62"/>
        <v>1</v>
      </c>
      <c r="J504" s="30" t="b">
        <f t="shared" si="63"/>
        <v>1</v>
      </c>
      <c r="K504" s="31" t="s">
        <v>81</v>
      </c>
      <c r="L504" s="31" t="s">
        <v>81</v>
      </c>
      <c r="M504" s="30" t="b">
        <f>IFERROR(OR(NOT(D504), 'Upload Data'!E491 &lt;&gt; ""), FALSE)</f>
        <v>1</v>
      </c>
      <c r="N504" s="30" t="b">
        <f>IFERROR(OR(AND(NOT(D504), 'Upload Data'!F491 = ""), IFERROR(MATCH('Upload Data'!F491, listTradingRelationship, 0), FALSE)), FALSE)</f>
        <v>1</v>
      </c>
      <c r="O504" s="30"/>
      <c r="P504" s="30"/>
      <c r="Q504" s="30"/>
      <c r="R504" s="30" t="str">
        <f>IFERROR(IF('Upload Data'!$A491 &lt;&gt; "", 'Upload Data'!$A491, 'Upload Data'!$B491) &amp; "-" &amp; 'Upload Data'!$C491, "-")</f>
        <v>-</v>
      </c>
      <c r="S504" s="30">
        <f t="shared" si="64"/>
        <v>0</v>
      </c>
      <c r="T504" s="30"/>
      <c r="U504" s="30" t="b">
        <f>IFERROR(OR('Upload Data'!$A491 = "", IFERROR(AND(LEN('Upload Data'!$A491 ) = 11, LEFT('Upload Data'!$A491, 4) = "FSC-", MID('Upload Data'!$A491, 5, 1) &gt;= "A", MID('Upload Data'!$A491, 5, 1) &lt;= "Z", V504 &gt; 0, INT(V504) = V504), FALSE)), FALSE)</f>
        <v>1</v>
      </c>
      <c r="V504" s="30">
        <f>IFERROR(VALUE(RIGHT('Upload Data'!$A491, 6)), -1)</f>
        <v>-1</v>
      </c>
      <c r="W504" s="30"/>
      <c r="X504" s="30" t="b">
        <f>IFERROR(OR('Upload Data'!$B491 = "", IFERROR(AND(LEN(AA504) &gt;= 2, MATCH(AB504, listCertificateTypes, 0), AC504 &gt; -1, INT(AC504) = AC504), FALSE)), FALSE)</f>
        <v>1</v>
      </c>
      <c r="Y504" s="30">
        <f>IFERROR(FIND("-", 'Upload Data'!$B491, 1), 1000)</f>
        <v>1000</v>
      </c>
      <c r="Z504" s="30">
        <f>IFERROR(FIND("-", 'Upload Data'!$B491, Y504 + 1), 1000)</f>
        <v>1000</v>
      </c>
      <c r="AA504" s="30" t="str">
        <f>IFERROR(LEFT('Upload Data'!$B491, Y504 - 1), "")</f>
        <v/>
      </c>
      <c r="AB504" s="30" t="str">
        <f>IFERROR(MID('Upload Data'!$B491, Y504 + 1, Z504 - Y504 - 1), "")</f>
        <v/>
      </c>
      <c r="AC504" s="30">
        <f>IFERROR(VALUE(RIGHT('Upload Data'!$B491, 6)), -1)</f>
        <v>-1</v>
      </c>
    </row>
    <row r="505" spans="1:29">
      <c r="A505" s="29">
        <f t="shared" si="60"/>
        <v>492</v>
      </c>
      <c r="B505" s="28" t="b">
        <f>NOT(IFERROR('Upload Data'!A492 = "ERROR", TRUE))</f>
        <v>1</v>
      </c>
      <c r="C505" s="28">
        <f t="shared" si="61"/>
        <v>492</v>
      </c>
      <c r="D505" s="30" t="b">
        <f>IF(B505, ('Upload Data'!A492 &amp; 'Upload Data'!B492 &amp; 'Upload Data'!D492 &amp; 'Upload Data'!E492 &amp; 'Upload Data'!F492) &lt;&gt; "", FALSE)</f>
        <v>0</v>
      </c>
      <c r="E505" s="28" t="str">
        <f t="shared" si="65"/>
        <v/>
      </c>
      <c r="F505" s="28" t="str">
        <f t="shared" si="66"/>
        <v/>
      </c>
      <c r="G505" s="30" t="b">
        <f t="shared" si="59"/>
        <v>1</v>
      </c>
      <c r="H505" s="30" t="b">
        <f>IFERROR(AND(OR(NOT(D505), 'Upload Data'!$A492 &lt;&gt; "", 'Upload Data'!$B492 &lt;&gt; ""), I505, J505, S505 &lt;= 1), FALSE)</f>
        <v>1</v>
      </c>
      <c r="I505" s="30" t="b">
        <f t="shared" si="62"/>
        <v>1</v>
      </c>
      <c r="J505" s="30" t="b">
        <f t="shared" si="63"/>
        <v>1</v>
      </c>
      <c r="K505" s="31" t="s">
        <v>81</v>
      </c>
      <c r="L505" s="31" t="s">
        <v>81</v>
      </c>
      <c r="M505" s="30" t="b">
        <f>IFERROR(OR(NOT(D505), 'Upload Data'!E492 &lt;&gt; ""), FALSE)</f>
        <v>1</v>
      </c>
      <c r="N505" s="30" t="b">
        <f>IFERROR(OR(AND(NOT(D505), 'Upload Data'!F492 = ""), IFERROR(MATCH('Upload Data'!F492, listTradingRelationship, 0), FALSE)), FALSE)</f>
        <v>1</v>
      </c>
      <c r="O505" s="30"/>
      <c r="P505" s="30"/>
      <c r="Q505" s="30"/>
      <c r="R505" s="30" t="str">
        <f>IFERROR(IF('Upload Data'!$A492 &lt;&gt; "", 'Upload Data'!$A492, 'Upload Data'!$B492) &amp; "-" &amp; 'Upload Data'!$C492, "-")</f>
        <v>-</v>
      </c>
      <c r="S505" s="30">
        <f t="shared" si="64"/>
        <v>0</v>
      </c>
      <c r="T505" s="30"/>
      <c r="U505" s="30" t="b">
        <f>IFERROR(OR('Upload Data'!$A492 = "", IFERROR(AND(LEN('Upload Data'!$A492 ) = 11, LEFT('Upload Data'!$A492, 4) = "FSC-", MID('Upload Data'!$A492, 5, 1) &gt;= "A", MID('Upload Data'!$A492, 5, 1) &lt;= "Z", V505 &gt; 0, INT(V505) = V505), FALSE)), FALSE)</f>
        <v>1</v>
      </c>
      <c r="V505" s="30">
        <f>IFERROR(VALUE(RIGHT('Upload Data'!$A492, 6)), -1)</f>
        <v>-1</v>
      </c>
      <c r="W505" s="30"/>
      <c r="X505" s="30" t="b">
        <f>IFERROR(OR('Upload Data'!$B492 = "", IFERROR(AND(LEN(AA505) &gt;= 2, MATCH(AB505, listCertificateTypes, 0), AC505 &gt; -1, INT(AC505) = AC505), FALSE)), FALSE)</f>
        <v>1</v>
      </c>
      <c r="Y505" s="30">
        <f>IFERROR(FIND("-", 'Upload Data'!$B492, 1), 1000)</f>
        <v>1000</v>
      </c>
      <c r="Z505" s="30">
        <f>IFERROR(FIND("-", 'Upload Data'!$B492, Y505 + 1), 1000)</f>
        <v>1000</v>
      </c>
      <c r="AA505" s="30" t="str">
        <f>IFERROR(LEFT('Upload Data'!$B492, Y505 - 1), "")</f>
        <v/>
      </c>
      <c r="AB505" s="30" t="str">
        <f>IFERROR(MID('Upload Data'!$B492, Y505 + 1, Z505 - Y505 - 1), "")</f>
        <v/>
      </c>
      <c r="AC505" s="30">
        <f>IFERROR(VALUE(RIGHT('Upload Data'!$B492, 6)), -1)</f>
        <v>-1</v>
      </c>
    </row>
    <row r="506" spans="1:29">
      <c r="A506" s="29">
        <f t="shared" si="60"/>
        <v>493</v>
      </c>
      <c r="B506" s="28" t="b">
        <f>NOT(IFERROR('Upload Data'!A493 = "ERROR", TRUE))</f>
        <v>1</v>
      </c>
      <c r="C506" s="28">
        <f t="shared" si="61"/>
        <v>493</v>
      </c>
      <c r="D506" s="30" t="b">
        <f>IF(B506, ('Upload Data'!A493 &amp; 'Upload Data'!B493 &amp; 'Upload Data'!D493 &amp; 'Upload Data'!E493 &amp; 'Upload Data'!F493) &lt;&gt; "", FALSE)</f>
        <v>0</v>
      </c>
      <c r="E506" s="28" t="str">
        <f t="shared" si="65"/>
        <v/>
      </c>
      <c r="F506" s="28" t="str">
        <f t="shared" si="66"/>
        <v/>
      </c>
      <c r="G506" s="30" t="b">
        <f t="shared" si="59"/>
        <v>1</v>
      </c>
      <c r="H506" s="30" t="b">
        <f>IFERROR(AND(OR(NOT(D506), 'Upload Data'!$A493 &lt;&gt; "", 'Upload Data'!$B493 &lt;&gt; ""), I506, J506, S506 &lt;= 1), FALSE)</f>
        <v>1</v>
      </c>
      <c r="I506" s="30" t="b">
        <f t="shared" si="62"/>
        <v>1</v>
      </c>
      <c r="J506" s="30" t="b">
        <f t="shared" si="63"/>
        <v>1</v>
      </c>
      <c r="K506" s="31" t="s">
        <v>81</v>
      </c>
      <c r="L506" s="31" t="s">
        <v>81</v>
      </c>
      <c r="M506" s="30" t="b">
        <f>IFERROR(OR(NOT(D506), 'Upload Data'!E493 &lt;&gt; ""), FALSE)</f>
        <v>1</v>
      </c>
      <c r="N506" s="30" t="b">
        <f>IFERROR(OR(AND(NOT(D506), 'Upload Data'!F493 = ""), IFERROR(MATCH('Upload Data'!F493, listTradingRelationship, 0), FALSE)), FALSE)</f>
        <v>1</v>
      </c>
      <c r="O506" s="30"/>
      <c r="P506" s="30"/>
      <c r="Q506" s="30"/>
      <c r="R506" s="30" t="str">
        <f>IFERROR(IF('Upload Data'!$A493 &lt;&gt; "", 'Upload Data'!$A493, 'Upload Data'!$B493) &amp; "-" &amp; 'Upload Data'!$C493, "-")</f>
        <v>-</v>
      </c>
      <c r="S506" s="30">
        <f t="shared" si="64"/>
        <v>0</v>
      </c>
      <c r="T506" s="30"/>
      <c r="U506" s="30" t="b">
        <f>IFERROR(OR('Upload Data'!$A493 = "", IFERROR(AND(LEN('Upload Data'!$A493 ) = 11, LEFT('Upload Data'!$A493, 4) = "FSC-", MID('Upload Data'!$A493, 5, 1) &gt;= "A", MID('Upload Data'!$A493, 5, 1) &lt;= "Z", V506 &gt; 0, INT(V506) = V506), FALSE)), FALSE)</f>
        <v>1</v>
      </c>
      <c r="V506" s="30">
        <f>IFERROR(VALUE(RIGHT('Upload Data'!$A493, 6)), -1)</f>
        <v>-1</v>
      </c>
      <c r="W506" s="30"/>
      <c r="X506" s="30" t="b">
        <f>IFERROR(OR('Upload Data'!$B493 = "", IFERROR(AND(LEN(AA506) &gt;= 2, MATCH(AB506, listCertificateTypes, 0), AC506 &gt; -1, INT(AC506) = AC506), FALSE)), FALSE)</f>
        <v>1</v>
      </c>
      <c r="Y506" s="30">
        <f>IFERROR(FIND("-", 'Upload Data'!$B493, 1), 1000)</f>
        <v>1000</v>
      </c>
      <c r="Z506" s="30">
        <f>IFERROR(FIND("-", 'Upload Data'!$B493, Y506 + 1), 1000)</f>
        <v>1000</v>
      </c>
      <c r="AA506" s="30" t="str">
        <f>IFERROR(LEFT('Upload Data'!$B493, Y506 - 1), "")</f>
        <v/>
      </c>
      <c r="AB506" s="30" t="str">
        <f>IFERROR(MID('Upload Data'!$B493, Y506 + 1, Z506 - Y506 - 1), "")</f>
        <v/>
      </c>
      <c r="AC506" s="30">
        <f>IFERROR(VALUE(RIGHT('Upload Data'!$B493, 6)), -1)</f>
        <v>-1</v>
      </c>
    </row>
    <row r="507" spans="1:29">
      <c r="A507" s="29">
        <f t="shared" si="60"/>
        <v>494</v>
      </c>
      <c r="B507" s="28" t="b">
        <f>NOT(IFERROR('Upload Data'!A494 = "ERROR", TRUE))</f>
        <v>1</v>
      </c>
      <c r="C507" s="28">
        <f t="shared" si="61"/>
        <v>494</v>
      </c>
      <c r="D507" s="30" t="b">
        <f>IF(B507, ('Upload Data'!A494 &amp; 'Upload Data'!B494 &amp; 'Upload Data'!D494 &amp; 'Upload Data'!E494 &amp; 'Upload Data'!F494) &lt;&gt; "", FALSE)</f>
        <v>0</v>
      </c>
      <c r="E507" s="28" t="str">
        <f t="shared" si="65"/>
        <v/>
      </c>
      <c r="F507" s="28" t="str">
        <f t="shared" si="66"/>
        <v/>
      </c>
      <c r="G507" s="30" t="b">
        <f t="shared" si="59"/>
        <v>1</v>
      </c>
      <c r="H507" s="30" t="b">
        <f>IFERROR(AND(OR(NOT(D507), 'Upload Data'!$A494 &lt;&gt; "", 'Upload Data'!$B494 &lt;&gt; ""), I507, J507, S507 &lt;= 1), FALSE)</f>
        <v>1</v>
      </c>
      <c r="I507" s="30" t="b">
        <f t="shared" si="62"/>
        <v>1</v>
      </c>
      <c r="J507" s="30" t="b">
        <f t="shared" si="63"/>
        <v>1</v>
      </c>
      <c r="K507" s="31" t="s">
        <v>81</v>
      </c>
      <c r="L507" s="31" t="s">
        <v>81</v>
      </c>
      <c r="M507" s="30" t="b">
        <f>IFERROR(OR(NOT(D507), 'Upload Data'!E494 &lt;&gt; ""), FALSE)</f>
        <v>1</v>
      </c>
      <c r="N507" s="30" t="b">
        <f>IFERROR(OR(AND(NOT(D507), 'Upload Data'!F494 = ""), IFERROR(MATCH('Upload Data'!F494, listTradingRelationship, 0), FALSE)), FALSE)</f>
        <v>1</v>
      </c>
      <c r="O507" s="30"/>
      <c r="P507" s="30"/>
      <c r="Q507" s="30"/>
      <c r="R507" s="30" t="str">
        <f>IFERROR(IF('Upload Data'!$A494 &lt;&gt; "", 'Upload Data'!$A494, 'Upload Data'!$B494) &amp; "-" &amp; 'Upload Data'!$C494, "-")</f>
        <v>-</v>
      </c>
      <c r="S507" s="30">
        <f t="shared" si="64"/>
        <v>0</v>
      </c>
      <c r="T507" s="30"/>
      <c r="U507" s="30" t="b">
        <f>IFERROR(OR('Upload Data'!$A494 = "", IFERROR(AND(LEN('Upload Data'!$A494 ) = 11, LEFT('Upload Data'!$A494, 4) = "FSC-", MID('Upload Data'!$A494, 5, 1) &gt;= "A", MID('Upload Data'!$A494, 5, 1) &lt;= "Z", V507 &gt; 0, INT(V507) = V507), FALSE)), FALSE)</f>
        <v>1</v>
      </c>
      <c r="V507" s="30">
        <f>IFERROR(VALUE(RIGHT('Upload Data'!$A494, 6)), -1)</f>
        <v>-1</v>
      </c>
      <c r="W507" s="30"/>
      <c r="X507" s="30" t="b">
        <f>IFERROR(OR('Upload Data'!$B494 = "", IFERROR(AND(LEN(AA507) &gt;= 2, MATCH(AB507, listCertificateTypes, 0), AC507 &gt; -1, INT(AC507) = AC507), FALSE)), FALSE)</f>
        <v>1</v>
      </c>
      <c r="Y507" s="30">
        <f>IFERROR(FIND("-", 'Upload Data'!$B494, 1), 1000)</f>
        <v>1000</v>
      </c>
      <c r="Z507" s="30">
        <f>IFERROR(FIND("-", 'Upload Data'!$B494, Y507 + 1), 1000)</f>
        <v>1000</v>
      </c>
      <c r="AA507" s="30" t="str">
        <f>IFERROR(LEFT('Upload Data'!$B494, Y507 - 1), "")</f>
        <v/>
      </c>
      <c r="AB507" s="30" t="str">
        <f>IFERROR(MID('Upload Data'!$B494, Y507 + 1, Z507 - Y507 - 1), "")</f>
        <v/>
      </c>
      <c r="AC507" s="30">
        <f>IFERROR(VALUE(RIGHT('Upload Data'!$B494, 6)), -1)</f>
        <v>-1</v>
      </c>
    </row>
    <row r="508" spans="1:29">
      <c r="A508" s="29">
        <f t="shared" si="60"/>
        <v>495</v>
      </c>
      <c r="B508" s="28" t="b">
        <f>NOT(IFERROR('Upload Data'!A495 = "ERROR", TRUE))</f>
        <v>1</v>
      </c>
      <c r="C508" s="28">
        <f t="shared" si="61"/>
        <v>495</v>
      </c>
      <c r="D508" s="30" t="b">
        <f>IF(B508, ('Upload Data'!A495 &amp; 'Upload Data'!B495 &amp; 'Upload Data'!D495 &amp; 'Upload Data'!E495 &amp; 'Upload Data'!F495) &lt;&gt; "", FALSE)</f>
        <v>0</v>
      </c>
      <c r="E508" s="28" t="str">
        <f t="shared" si="65"/>
        <v/>
      </c>
      <c r="F508" s="28" t="str">
        <f t="shared" si="66"/>
        <v/>
      </c>
      <c r="G508" s="30" t="b">
        <f t="shared" si="59"/>
        <v>1</v>
      </c>
      <c r="H508" s="30" t="b">
        <f>IFERROR(AND(OR(NOT(D508), 'Upload Data'!$A495 &lt;&gt; "", 'Upload Data'!$B495 &lt;&gt; ""), I508, J508, S508 &lt;= 1), FALSE)</f>
        <v>1</v>
      </c>
      <c r="I508" s="30" t="b">
        <f t="shared" si="62"/>
        <v>1</v>
      </c>
      <c r="J508" s="30" t="b">
        <f t="shared" si="63"/>
        <v>1</v>
      </c>
      <c r="K508" s="31" t="s">
        <v>81</v>
      </c>
      <c r="L508" s="31" t="s">
        <v>81</v>
      </c>
      <c r="M508" s="30" t="b">
        <f>IFERROR(OR(NOT(D508), 'Upload Data'!E495 &lt;&gt; ""), FALSE)</f>
        <v>1</v>
      </c>
      <c r="N508" s="30" t="b">
        <f>IFERROR(OR(AND(NOT(D508), 'Upload Data'!F495 = ""), IFERROR(MATCH('Upload Data'!F495, listTradingRelationship, 0), FALSE)), FALSE)</f>
        <v>1</v>
      </c>
      <c r="O508" s="30"/>
      <c r="P508" s="30"/>
      <c r="Q508" s="30"/>
      <c r="R508" s="30" t="str">
        <f>IFERROR(IF('Upload Data'!$A495 &lt;&gt; "", 'Upload Data'!$A495, 'Upload Data'!$B495) &amp; "-" &amp; 'Upload Data'!$C495, "-")</f>
        <v>-</v>
      </c>
      <c r="S508" s="30">
        <f t="shared" si="64"/>
        <v>0</v>
      </c>
      <c r="T508" s="30"/>
      <c r="U508" s="30" t="b">
        <f>IFERROR(OR('Upload Data'!$A495 = "", IFERROR(AND(LEN('Upload Data'!$A495 ) = 11, LEFT('Upload Data'!$A495, 4) = "FSC-", MID('Upload Data'!$A495, 5, 1) &gt;= "A", MID('Upload Data'!$A495, 5, 1) &lt;= "Z", V508 &gt; 0, INT(V508) = V508), FALSE)), FALSE)</f>
        <v>1</v>
      </c>
      <c r="V508" s="30">
        <f>IFERROR(VALUE(RIGHT('Upload Data'!$A495, 6)), -1)</f>
        <v>-1</v>
      </c>
      <c r="W508" s="30"/>
      <c r="X508" s="30" t="b">
        <f>IFERROR(OR('Upload Data'!$B495 = "", IFERROR(AND(LEN(AA508) &gt;= 2, MATCH(AB508, listCertificateTypes, 0), AC508 &gt; -1, INT(AC508) = AC508), FALSE)), FALSE)</f>
        <v>1</v>
      </c>
      <c r="Y508" s="30">
        <f>IFERROR(FIND("-", 'Upload Data'!$B495, 1), 1000)</f>
        <v>1000</v>
      </c>
      <c r="Z508" s="30">
        <f>IFERROR(FIND("-", 'Upload Data'!$B495, Y508 + 1), 1000)</f>
        <v>1000</v>
      </c>
      <c r="AA508" s="30" t="str">
        <f>IFERROR(LEFT('Upload Data'!$B495, Y508 - 1), "")</f>
        <v/>
      </c>
      <c r="AB508" s="30" t="str">
        <f>IFERROR(MID('Upload Data'!$B495, Y508 + 1, Z508 - Y508 - 1), "")</f>
        <v/>
      </c>
      <c r="AC508" s="30">
        <f>IFERROR(VALUE(RIGHT('Upload Data'!$B495, 6)), -1)</f>
        <v>-1</v>
      </c>
    </row>
    <row r="509" spans="1:29">
      <c r="A509" s="29">
        <f t="shared" si="60"/>
        <v>496</v>
      </c>
      <c r="B509" s="28" t="b">
        <f>NOT(IFERROR('Upload Data'!A496 = "ERROR", TRUE))</f>
        <v>1</v>
      </c>
      <c r="C509" s="28">
        <f t="shared" si="61"/>
        <v>496</v>
      </c>
      <c r="D509" s="30" t="b">
        <f>IF(B509, ('Upload Data'!A496 &amp; 'Upload Data'!B496 &amp; 'Upload Data'!D496 &amp; 'Upload Data'!E496 &amp; 'Upload Data'!F496) &lt;&gt; "", FALSE)</f>
        <v>0</v>
      </c>
      <c r="E509" s="28" t="str">
        <f t="shared" si="65"/>
        <v/>
      </c>
      <c r="F509" s="28" t="str">
        <f t="shared" si="66"/>
        <v/>
      </c>
      <c r="G509" s="30" t="b">
        <f t="shared" si="59"/>
        <v>1</v>
      </c>
      <c r="H509" s="30" t="b">
        <f>IFERROR(AND(OR(NOT(D509), 'Upload Data'!$A496 &lt;&gt; "", 'Upload Data'!$B496 &lt;&gt; ""), I509, J509, S509 &lt;= 1), FALSE)</f>
        <v>1</v>
      </c>
      <c r="I509" s="30" t="b">
        <f t="shared" si="62"/>
        <v>1</v>
      </c>
      <c r="J509" s="30" t="b">
        <f t="shared" si="63"/>
        <v>1</v>
      </c>
      <c r="K509" s="31" t="s">
        <v>81</v>
      </c>
      <c r="L509" s="31" t="s">
        <v>81</v>
      </c>
      <c r="M509" s="30" t="b">
        <f>IFERROR(OR(NOT(D509), 'Upload Data'!E496 &lt;&gt; ""), FALSE)</f>
        <v>1</v>
      </c>
      <c r="N509" s="30" t="b">
        <f>IFERROR(OR(AND(NOT(D509), 'Upload Data'!F496 = ""), IFERROR(MATCH('Upload Data'!F496, listTradingRelationship, 0), FALSE)), FALSE)</f>
        <v>1</v>
      </c>
      <c r="O509" s="30"/>
      <c r="P509" s="30"/>
      <c r="Q509" s="30"/>
      <c r="R509" s="30" t="str">
        <f>IFERROR(IF('Upload Data'!$A496 &lt;&gt; "", 'Upload Data'!$A496, 'Upload Data'!$B496) &amp; "-" &amp; 'Upload Data'!$C496, "-")</f>
        <v>-</v>
      </c>
      <c r="S509" s="30">
        <f t="shared" si="64"/>
        <v>0</v>
      </c>
      <c r="T509" s="30"/>
      <c r="U509" s="30" t="b">
        <f>IFERROR(OR('Upload Data'!$A496 = "", IFERROR(AND(LEN('Upload Data'!$A496 ) = 11, LEFT('Upload Data'!$A496, 4) = "FSC-", MID('Upload Data'!$A496, 5, 1) &gt;= "A", MID('Upload Data'!$A496, 5, 1) &lt;= "Z", V509 &gt; 0, INT(V509) = V509), FALSE)), FALSE)</f>
        <v>1</v>
      </c>
      <c r="V509" s="30">
        <f>IFERROR(VALUE(RIGHT('Upload Data'!$A496, 6)), -1)</f>
        <v>-1</v>
      </c>
      <c r="W509" s="30"/>
      <c r="X509" s="30" t="b">
        <f>IFERROR(OR('Upload Data'!$B496 = "", IFERROR(AND(LEN(AA509) &gt;= 2, MATCH(AB509, listCertificateTypes, 0), AC509 &gt; -1, INT(AC509) = AC509), FALSE)), FALSE)</f>
        <v>1</v>
      </c>
      <c r="Y509" s="30">
        <f>IFERROR(FIND("-", 'Upload Data'!$B496, 1), 1000)</f>
        <v>1000</v>
      </c>
      <c r="Z509" s="30">
        <f>IFERROR(FIND("-", 'Upload Data'!$B496, Y509 + 1), 1000)</f>
        <v>1000</v>
      </c>
      <c r="AA509" s="30" t="str">
        <f>IFERROR(LEFT('Upload Data'!$B496, Y509 - 1), "")</f>
        <v/>
      </c>
      <c r="AB509" s="30" t="str">
        <f>IFERROR(MID('Upload Data'!$B496, Y509 + 1, Z509 - Y509 - 1), "")</f>
        <v/>
      </c>
      <c r="AC509" s="30">
        <f>IFERROR(VALUE(RIGHT('Upload Data'!$B496, 6)), -1)</f>
        <v>-1</v>
      </c>
    </row>
    <row r="510" spans="1:29">
      <c r="A510" s="29">
        <f t="shared" si="60"/>
        <v>497</v>
      </c>
      <c r="B510" s="28" t="b">
        <f>NOT(IFERROR('Upload Data'!A497 = "ERROR", TRUE))</f>
        <v>1</v>
      </c>
      <c r="C510" s="28">
        <f t="shared" si="61"/>
        <v>497</v>
      </c>
      <c r="D510" s="30" t="b">
        <f>IF(B510, ('Upload Data'!A497 &amp; 'Upload Data'!B497 &amp; 'Upload Data'!D497 &amp; 'Upload Data'!E497 &amp; 'Upload Data'!F497) &lt;&gt; "", FALSE)</f>
        <v>0</v>
      </c>
      <c r="E510" s="28" t="str">
        <f t="shared" si="65"/>
        <v/>
      </c>
      <c r="F510" s="28" t="str">
        <f t="shared" si="66"/>
        <v/>
      </c>
      <c r="G510" s="30" t="b">
        <f t="shared" si="59"/>
        <v>1</v>
      </c>
      <c r="H510" s="30" t="b">
        <f>IFERROR(AND(OR(NOT(D510), 'Upload Data'!$A497 &lt;&gt; "", 'Upload Data'!$B497 &lt;&gt; ""), I510, J510, S510 &lt;= 1), FALSE)</f>
        <v>1</v>
      </c>
      <c r="I510" s="30" t="b">
        <f t="shared" si="62"/>
        <v>1</v>
      </c>
      <c r="J510" s="30" t="b">
        <f t="shared" si="63"/>
        <v>1</v>
      </c>
      <c r="K510" s="31" t="s">
        <v>81</v>
      </c>
      <c r="L510" s="31" t="s">
        <v>81</v>
      </c>
      <c r="M510" s="30" t="b">
        <f>IFERROR(OR(NOT(D510), 'Upload Data'!E497 &lt;&gt; ""), FALSE)</f>
        <v>1</v>
      </c>
      <c r="N510" s="30" t="b">
        <f>IFERROR(OR(AND(NOT(D510), 'Upload Data'!F497 = ""), IFERROR(MATCH('Upload Data'!F497, listTradingRelationship, 0), FALSE)), FALSE)</f>
        <v>1</v>
      </c>
      <c r="O510" s="30"/>
      <c r="P510" s="30"/>
      <c r="Q510" s="30"/>
      <c r="R510" s="30" t="str">
        <f>IFERROR(IF('Upload Data'!$A497 &lt;&gt; "", 'Upload Data'!$A497, 'Upload Data'!$B497) &amp; "-" &amp; 'Upload Data'!$C497, "-")</f>
        <v>-</v>
      </c>
      <c r="S510" s="30">
        <f t="shared" si="64"/>
        <v>0</v>
      </c>
      <c r="T510" s="30"/>
      <c r="U510" s="30" t="b">
        <f>IFERROR(OR('Upload Data'!$A497 = "", IFERROR(AND(LEN('Upload Data'!$A497 ) = 11, LEFT('Upload Data'!$A497, 4) = "FSC-", MID('Upload Data'!$A497, 5, 1) &gt;= "A", MID('Upload Data'!$A497, 5, 1) &lt;= "Z", V510 &gt; 0, INT(V510) = V510), FALSE)), FALSE)</f>
        <v>1</v>
      </c>
      <c r="V510" s="30">
        <f>IFERROR(VALUE(RIGHT('Upload Data'!$A497, 6)), -1)</f>
        <v>-1</v>
      </c>
      <c r="W510" s="30"/>
      <c r="X510" s="30" t="b">
        <f>IFERROR(OR('Upload Data'!$B497 = "", IFERROR(AND(LEN(AA510) &gt;= 2, MATCH(AB510, listCertificateTypes, 0), AC510 &gt; -1, INT(AC510) = AC510), FALSE)), FALSE)</f>
        <v>1</v>
      </c>
      <c r="Y510" s="30">
        <f>IFERROR(FIND("-", 'Upload Data'!$B497, 1), 1000)</f>
        <v>1000</v>
      </c>
      <c r="Z510" s="30">
        <f>IFERROR(FIND("-", 'Upload Data'!$B497, Y510 + 1), 1000)</f>
        <v>1000</v>
      </c>
      <c r="AA510" s="30" t="str">
        <f>IFERROR(LEFT('Upload Data'!$B497, Y510 - 1), "")</f>
        <v/>
      </c>
      <c r="AB510" s="30" t="str">
        <f>IFERROR(MID('Upload Data'!$B497, Y510 + 1, Z510 - Y510 - 1), "")</f>
        <v/>
      </c>
      <c r="AC510" s="30">
        <f>IFERROR(VALUE(RIGHT('Upload Data'!$B497, 6)), -1)</f>
        <v>-1</v>
      </c>
    </row>
    <row r="511" spans="1:29">
      <c r="A511" s="29">
        <f t="shared" si="60"/>
        <v>498</v>
      </c>
      <c r="B511" s="28" t="b">
        <f>NOT(IFERROR('Upload Data'!A498 = "ERROR", TRUE))</f>
        <v>1</v>
      </c>
      <c r="C511" s="28">
        <f t="shared" si="61"/>
        <v>498</v>
      </c>
      <c r="D511" s="30" t="b">
        <f>IF(B511, ('Upload Data'!A498 &amp; 'Upload Data'!B498 &amp; 'Upload Data'!D498 &amp; 'Upload Data'!E498 &amp; 'Upload Data'!F498) &lt;&gt; "", FALSE)</f>
        <v>0</v>
      </c>
      <c r="E511" s="28" t="str">
        <f t="shared" si="65"/>
        <v/>
      </c>
      <c r="F511" s="28" t="str">
        <f t="shared" si="66"/>
        <v/>
      </c>
      <c r="G511" s="30" t="b">
        <f t="shared" si="59"/>
        <v>1</v>
      </c>
      <c r="H511" s="30" t="b">
        <f>IFERROR(AND(OR(NOT(D511), 'Upload Data'!$A498 &lt;&gt; "", 'Upload Data'!$B498 &lt;&gt; ""), I511, J511, S511 &lt;= 1), FALSE)</f>
        <v>1</v>
      </c>
      <c r="I511" s="30" t="b">
        <f t="shared" si="62"/>
        <v>1</v>
      </c>
      <c r="J511" s="30" t="b">
        <f t="shared" si="63"/>
        <v>1</v>
      </c>
      <c r="K511" s="31" t="s">
        <v>81</v>
      </c>
      <c r="L511" s="31" t="s">
        <v>81</v>
      </c>
      <c r="M511" s="30" t="b">
        <f>IFERROR(OR(NOT(D511), 'Upload Data'!E498 &lt;&gt; ""), FALSE)</f>
        <v>1</v>
      </c>
      <c r="N511" s="30" t="b">
        <f>IFERROR(OR(AND(NOT(D511), 'Upload Data'!F498 = ""), IFERROR(MATCH('Upload Data'!F498, listTradingRelationship, 0), FALSE)), FALSE)</f>
        <v>1</v>
      </c>
      <c r="O511" s="30"/>
      <c r="P511" s="30"/>
      <c r="Q511" s="30"/>
      <c r="R511" s="30" t="str">
        <f>IFERROR(IF('Upload Data'!$A498 &lt;&gt; "", 'Upload Data'!$A498, 'Upload Data'!$B498) &amp; "-" &amp; 'Upload Data'!$C498, "-")</f>
        <v>-</v>
      </c>
      <c r="S511" s="30">
        <f t="shared" si="64"/>
        <v>0</v>
      </c>
      <c r="T511" s="30"/>
      <c r="U511" s="30" t="b">
        <f>IFERROR(OR('Upload Data'!$A498 = "", IFERROR(AND(LEN('Upload Data'!$A498 ) = 11, LEFT('Upload Data'!$A498, 4) = "FSC-", MID('Upload Data'!$A498, 5, 1) &gt;= "A", MID('Upload Data'!$A498, 5, 1) &lt;= "Z", V511 &gt; 0, INT(V511) = V511), FALSE)), FALSE)</f>
        <v>1</v>
      </c>
      <c r="V511" s="30">
        <f>IFERROR(VALUE(RIGHT('Upload Data'!$A498, 6)), -1)</f>
        <v>-1</v>
      </c>
      <c r="W511" s="30"/>
      <c r="X511" s="30" t="b">
        <f>IFERROR(OR('Upload Data'!$B498 = "", IFERROR(AND(LEN(AA511) &gt;= 2, MATCH(AB511, listCertificateTypes, 0), AC511 &gt; -1, INT(AC511) = AC511), FALSE)), FALSE)</f>
        <v>1</v>
      </c>
      <c r="Y511" s="30">
        <f>IFERROR(FIND("-", 'Upload Data'!$B498, 1), 1000)</f>
        <v>1000</v>
      </c>
      <c r="Z511" s="30">
        <f>IFERROR(FIND("-", 'Upload Data'!$B498, Y511 + 1), 1000)</f>
        <v>1000</v>
      </c>
      <c r="AA511" s="30" t="str">
        <f>IFERROR(LEFT('Upload Data'!$B498, Y511 - 1), "")</f>
        <v/>
      </c>
      <c r="AB511" s="30" t="str">
        <f>IFERROR(MID('Upload Data'!$B498, Y511 + 1, Z511 - Y511 - 1), "")</f>
        <v/>
      </c>
      <c r="AC511" s="30">
        <f>IFERROR(VALUE(RIGHT('Upload Data'!$B498, 6)), -1)</f>
        <v>-1</v>
      </c>
    </row>
    <row r="512" spans="1:29">
      <c r="A512" s="29">
        <f t="shared" si="60"/>
        <v>499</v>
      </c>
      <c r="B512" s="28" t="b">
        <f>NOT(IFERROR('Upload Data'!A499 = "ERROR", TRUE))</f>
        <v>1</v>
      </c>
      <c r="C512" s="28">
        <f t="shared" si="61"/>
        <v>499</v>
      </c>
      <c r="D512" s="30" t="b">
        <f>IF(B512, ('Upload Data'!A499 &amp; 'Upload Data'!B499 &amp; 'Upload Data'!D499 &amp; 'Upload Data'!E499 &amp; 'Upload Data'!F499) &lt;&gt; "", FALSE)</f>
        <v>0</v>
      </c>
      <c r="E512" s="28" t="str">
        <f t="shared" si="65"/>
        <v/>
      </c>
      <c r="F512" s="28" t="str">
        <f t="shared" si="66"/>
        <v/>
      </c>
      <c r="G512" s="30" t="b">
        <f t="shared" si="59"/>
        <v>1</v>
      </c>
      <c r="H512" s="30" t="b">
        <f>IFERROR(AND(OR(NOT(D512), 'Upload Data'!$A499 &lt;&gt; "", 'Upload Data'!$B499 &lt;&gt; ""), I512, J512, S512 &lt;= 1), FALSE)</f>
        <v>1</v>
      </c>
      <c r="I512" s="30" t="b">
        <f t="shared" si="62"/>
        <v>1</v>
      </c>
      <c r="J512" s="30" t="b">
        <f t="shared" si="63"/>
        <v>1</v>
      </c>
      <c r="K512" s="31" t="s">
        <v>81</v>
      </c>
      <c r="L512" s="31" t="s">
        <v>81</v>
      </c>
      <c r="M512" s="30" t="b">
        <f>IFERROR(OR(NOT(D512), 'Upload Data'!E499 &lt;&gt; ""), FALSE)</f>
        <v>1</v>
      </c>
      <c r="N512" s="30" t="b">
        <f>IFERROR(OR(AND(NOT(D512), 'Upload Data'!F499 = ""), IFERROR(MATCH('Upload Data'!F499, listTradingRelationship, 0), FALSE)), FALSE)</f>
        <v>1</v>
      </c>
      <c r="O512" s="30"/>
      <c r="P512" s="30"/>
      <c r="Q512" s="30"/>
      <c r="R512" s="30" t="str">
        <f>IFERROR(IF('Upload Data'!$A499 &lt;&gt; "", 'Upload Data'!$A499, 'Upload Data'!$B499) &amp; "-" &amp; 'Upload Data'!$C499, "-")</f>
        <v>-</v>
      </c>
      <c r="S512" s="30">
        <f t="shared" si="64"/>
        <v>0</v>
      </c>
      <c r="T512" s="30"/>
      <c r="U512" s="30" t="b">
        <f>IFERROR(OR('Upload Data'!$A499 = "", IFERROR(AND(LEN('Upload Data'!$A499 ) = 11, LEFT('Upload Data'!$A499, 4) = "FSC-", MID('Upload Data'!$A499, 5, 1) &gt;= "A", MID('Upload Data'!$A499, 5, 1) &lt;= "Z", V512 &gt; 0, INT(V512) = V512), FALSE)), FALSE)</f>
        <v>1</v>
      </c>
      <c r="V512" s="30">
        <f>IFERROR(VALUE(RIGHT('Upload Data'!$A499, 6)), -1)</f>
        <v>-1</v>
      </c>
      <c r="W512" s="30"/>
      <c r="X512" s="30" t="b">
        <f>IFERROR(OR('Upload Data'!$B499 = "", IFERROR(AND(LEN(AA512) &gt;= 2, MATCH(AB512, listCertificateTypes, 0), AC512 &gt; -1, INT(AC512) = AC512), FALSE)), FALSE)</f>
        <v>1</v>
      </c>
      <c r="Y512" s="30">
        <f>IFERROR(FIND("-", 'Upload Data'!$B499, 1), 1000)</f>
        <v>1000</v>
      </c>
      <c r="Z512" s="30">
        <f>IFERROR(FIND("-", 'Upload Data'!$B499, Y512 + 1), 1000)</f>
        <v>1000</v>
      </c>
      <c r="AA512" s="30" t="str">
        <f>IFERROR(LEFT('Upload Data'!$B499, Y512 - 1), "")</f>
        <v/>
      </c>
      <c r="AB512" s="30" t="str">
        <f>IFERROR(MID('Upload Data'!$B499, Y512 + 1, Z512 - Y512 - 1), "")</f>
        <v/>
      </c>
      <c r="AC512" s="30">
        <f>IFERROR(VALUE(RIGHT('Upload Data'!$B499, 6)), -1)</f>
        <v>-1</v>
      </c>
    </row>
    <row r="513" spans="1:29">
      <c r="A513" s="29">
        <f t="shared" si="60"/>
        <v>500</v>
      </c>
      <c r="B513" s="28" t="b">
        <f>NOT(IFERROR('Upload Data'!A500 = "ERROR", TRUE))</f>
        <v>1</v>
      </c>
      <c r="C513" s="28">
        <f t="shared" si="61"/>
        <v>500</v>
      </c>
      <c r="D513" s="30" t="b">
        <f>IF(B513, ('Upload Data'!A500 &amp; 'Upload Data'!B500 &amp; 'Upload Data'!D500 &amp; 'Upload Data'!E500 &amp; 'Upload Data'!F500) &lt;&gt; "", FALSE)</f>
        <v>0</v>
      </c>
      <c r="E513" s="28" t="str">
        <f t="shared" si="65"/>
        <v/>
      </c>
      <c r="F513" s="28" t="str">
        <f t="shared" si="66"/>
        <v/>
      </c>
      <c r="G513" s="30" t="b">
        <f t="shared" si="59"/>
        <v>1</v>
      </c>
      <c r="H513" s="30" t="b">
        <f>IFERROR(AND(OR(NOT(D513), 'Upload Data'!$A500 &lt;&gt; "", 'Upload Data'!$B500 &lt;&gt; ""), I513, J513, S513 &lt;= 1), FALSE)</f>
        <v>1</v>
      </c>
      <c r="I513" s="30" t="b">
        <f t="shared" si="62"/>
        <v>1</v>
      </c>
      <c r="J513" s="30" t="b">
        <f t="shared" si="63"/>
        <v>1</v>
      </c>
      <c r="K513" s="31" t="s">
        <v>81</v>
      </c>
      <c r="L513" s="31" t="s">
        <v>81</v>
      </c>
      <c r="M513" s="30" t="b">
        <f>IFERROR(OR(NOT(D513), 'Upload Data'!E500 &lt;&gt; ""), FALSE)</f>
        <v>1</v>
      </c>
      <c r="N513" s="30" t="b">
        <f>IFERROR(OR(AND(NOT(D513), 'Upload Data'!F500 = ""), IFERROR(MATCH('Upload Data'!F500, listTradingRelationship, 0), FALSE)), FALSE)</f>
        <v>1</v>
      </c>
      <c r="O513" s="30"/>
      <c r="P513" s="30"/>
      <c r="Q513" s="30"/>
      <c r="R513" s="30" t="str">
        <f>IFERROR(IF('Upload Data'!$A500 &lt;&gt; "", 'Upload Data'!$A500, 'Upload Data'!$B500) &amp; "-" &amp; 'Upload Data'!$C500, "-")</f>
        <v>-</v>
      </c>
      <c r="S513" s="30">
        <f t="shared" si="64"/>
        <v>0</v>
      </c>
      <c r="T513" s="30"/>
      <c r="U513" s="30" t="b">
        <f>IFERROR(OR('Upload Data'!$A500 = "", IFERROR(AND(LEN('Upload Data'!$A500 ) = 11, LEFT('Upload Data'!$A500, 4) = "FSC-", MID('Upload Data'!$A500, 5, 1) &gt;= "A", MID('Upload Data'!$A500, 5, 1) &lt;= "Z", V513 &gt; 0, INT(V513) = V513), FALSE)), FALSE)</f>
        <v>1</v>
      </c>
      <c r="V513" s="30">
        <f>IFERROR(VALUE(RIGHT('Upload Data'!$A500, 6)), -1)</f>
        <v>-1</v>
      </c>
      <c r="W513" s="30"/>
      <c r="X513" s="30" t="b">
        <f>IFERROR(OR('Upload Data'!$B500 = "", IFERROR(AND(LEN(AA513) &gt;= 2, MATCH(AB513, listCertificateTypes, 0), AC513 &gt; -1, INT(AC513) = AC513), FALSE)), FALSE)</f>
        <v>1</v>
      </c>
      <c r="Y513" s="30">
        <f>IFERROR(FIND("-", 'Upload Data'!$B500, 1), 1000)</f>
        <v>1000</v>
      </c>
      <c r="Z513" s="30">
        <f>IFERROR(FIND("-", 'Upload Data'!$B500, Y513 + 1), 1000)</f>
        <v>1000</v>
      </c>
      <c r="AA513" s="30" t="str">
        <f>IFERROR(LEFT('Upload Data'!$B500, Y513 - 1), "")</f>
        <v/>
      </c>
      <c r="AB513" s="30" t="str">
        <f>IFERROR(MID('Upload Data'!$B500, Y513 + 1, Z513 - Y513 - 1), "")</f>
        <v/>
      </c>
      <c r="AC513" s="30">
        <f>IFERROR(VALUE(RIGHT('Upload Data'!$B500, 6)), -1)</f>
        <v>-1</v>
      </c>
    </row>
    <row r="514" spans="1:29">
      <c r="A514" s="29">
        <f t="shared" si="60"/>
        <v>501</v>
      </c>
      <c r="B514" s="28" t="b">
        <f>NOT(IFERROR('Upload Data'!A501 = "ERROR", TRUE))</f>
        <v>1</v>
      </c>
      <c r="C514" s="28">
        <f t="shared" si="61"/>
        <v>501</v>
      </c>
      <c r="D514" s="30" t="b">
        <f>IF(B514, ('Upload Data'!A501 &amp; 'Upload Data'!B501 &amp; 'Upload Data'!D501 &amp; 'Upload Data'!E501 &amp; 'Upload Data'!F501) &lt;&gt; "", FALSE)</f>
        <v>0</v>
      </c>
      <c r="E514" s="28" t="str">
        <f t="shared" si="65"/>
        <v/>
      </c>
      <c r="F514" s="28" t="str">
        <f t="shared" si="66"/>
        <v/>
      </c>
      <c r="G514" s="30" t="b">
        <f t="shared" si="59"/>
        <v>1</v>
      </c>
      <c r="H514" s="30" t="b">
        <f>IFERROR(AND(OR(NOT(D514), 'Upload Data'!$A501 &lt;&gt; "", 'Upload Data'!$B501 &lt;&gt; ""), I514, J514, S514 &lt;= 1), FALSE)</f>
        <v>1</v>
      </c>
      <c r="I514" s="30" t="b">
        <f t="shared" si="62"/>
        <v>1</v>
      </c>
      <c r="J514" s="30" t="b">
        <f t="shared" si="63"/>
        <v>1</v>
      </c>
      <c r="K514" s="31" t="s">
        <v>81</v>
      </c>
      <c r="L514" s="31" t="s">
        <v>81</v>
      </c>
      <c r="M514" s="30" t="b">
        <f>IFERROR(OR(NOT(D514), 'Upload Data'!E501 &lt;&gt; ""), FALSE)</f>
        <v>1</v>
      </c>
      <c r="N514" s="30" t="b">
        <f>IFERROR(OR(AND(NOT(D514), 'Upload Data'!F501 = ""), IFERROR(MATCH('Upload Data'!F501, listTradingRelationship, 0), FALSE)), FALSE)</f>
        <v>1</v>
      </c>
      <c r="O514" s="30"/>
      <c r="P514" s="30"/>
      <c r="Q514" s="30"/>
      <c r="R514" s="30" t="str">
        <f>IFERROR(IF('Upload Data'!$A501 &lt;&gt; "", 'Upload Data'!$A501, 'Upload Data'!$B501) &amp; "-" &amp; 'Upload Data'!$C501, "-")</f>
        <v>-</v>
      </c>
      <c r="S514" s="30">
        <f t="shared" si="64"/>
        <v>0</v>
      </c>
      <c r="T514" s="30"/>
      <c r="U514" s="30" t="b">
        <f>IFERROR(OR('Upload Data'!$A501 = "", IFERROR(AND(LEN('Upload Data'!$A501 ) = 11, LEFT('Upload Data'!$A501, 4) = "FSC-", MID('Upload Data'!$A501, 5, 1) &gt;= "A", MID('Upload Data'!$A501, 5, 1) &lt;= "Z", V514 &gt; 0, INT(V514) = V514), FALSE)), FALSE)</f>
        <v>1</v>
      </c>
      <c r="V514" s="30">
        <f>IFERROR(VALUE(RIGHT('Upload Data'!$A501, 6)), -1)</f>
        <v>-1</v>
      </c>
      <c r="W514" s="30"/>
      <c r="X514" s="30" t="b">
        <f>IFERROR(OR('Upload Data'!$B501 = "", IFERROR(AND(LEN(AA514) &gt;= 2, MATCH(AB514, listCertificateTypes, 0), AC514 &gt; -1, INT(AC514) = AC514), FALSE)), FALSE)</f>
        <v>1</v>
      </c>
      <c r="Y514" s="30">
        <f>IFERROR(FIND("-", 'Upload Data'!$B501, 1), 1000)</f>
        <v>1000</v>
      </c>
      <c r="Z514" s="30">
        <f>IFERROR(FIND("-", 'Upload Data'!$B501, Y514 + 1), 1000)</f>
        <v>1000</v>
      </c>
      <c r="AA514" s="30" t="str">
        <f>IFERROR(LEFT('Upload Data'!$B501, Y514 - 1), "")</f>
        <v/>
      </c>
      <c r="AB514" s="30" t="str">
        <f>IFERROR(MID('Upload Data'!$B501, Y514 + 1, Z514 - Y514 - 1), "")</f>
        <v/>
      </c>
      <c r="AC514" s="30">
        <f>IFERROR(VALUE(RIGHT('Upload Data'!$B501, 6)), -1)</f>
        <v>-1</v>
      </c>
    </row>
    <row r="515" spans="1:29">
      <c r="A515" s="29">
        <f t="shared" si="60"/>
        <v>502</v>
      </c>
      <c r="B515" s="28" t="b">
        <f>NOT(IFERROR('Upload Data'!A502 = "ERROR", TRUE))</f>
        <v>1</v>
      </c>
      <c r="C515" s="28">
        <f t="shared" si="61"/>
        <v>502</v>
      </c>
      <c r="D515" s="30" t="b">
        <f>IF(B515, ('Upload Data'!A502 &amp; 'Upload Data'!B502 &amp; 'Upload Data'!D502 &amp; 'Upload Data'!E502 &amp; 'Upload Data'!F502) &lt;&gt; "", FALSE)</f>
        <v>0</v>
      </c>
      <c r="E515" s="28" t="str">
        <f t="shared" si="65"/>
        <v/>
      </c>
      <c r="F515" s="28" t="str">
        <f t="shared" si="66"/>
        <v/>
      </c>
      <c r="G515" s="30" t="b">
        <f t="shared" si="59"/>
        <v>1</v>
      </c>
      <c r="H515" s="30" t="b">
        <f>IFERROR(AND(OR(NOT(D515), 'Upload Data'!$A502 &lt;&gt; "", 'Upload Data'!$B502 &lt;&gt; ""), I515, J515, S515 &lt;= 1), FALSE)</f>
        <v>1</v>
      </c>
      <c r="I515" s="30" t="b">
        <f t="shared" si="62"/>
        <v>1</v>
      </c>
      <c r="J515" s="30" t="b">
        <f t="shared" si="63"/>
        <v>1</v>
      </c>
      <c r="K515" s="31" t="s">
        <v>81</v>
      </c>
      <c r="L515" s="31" t="s">
        <v>81</v>
      </c>
      <c r="M515" s="30" t="b">
        <f>IFERROR(OR(NOT(D515), 'Upload Data'!E502 &lt;&gt; ""), FALSE)</f>
        <v>1</v>
      </c>
      <c r="N515" s="30" t="b">
        <f>IFERROR(OR(AND(NOT(D515), 'Upload Data'!F502 = ""), IFERROR(MATCH('Upload Data'!F502, listTradingRelationship, 0), FALSE)), FALSE)</f>
        <v>1</v>
      </c>
      <c r="O515" s="30"/>
      <c r="P515" s="30"/>
      <c r="Q515" s="30"/>
      <c r="R515" s="30" t="str">
        <f>IFERROR(IF('Upload Data'!$A502 &lt;&gt; "", 'Upload Data'!$A502, 'Upload Data'!$B502) &amp; "-" &amp; 'Upload Data'!$C502, "-")</f>
        <v>-</v>
      </c>
      <c r="S515" s="30">
        <f t="shared" si="64"/>
        <v>0</v>
      </c>
      <c r="T515" s="30"/>
      <c r="U515" s="30" t="b">
        <f>IFERROR(OR('Upload Data'!$A502 = "", IFERROR(AND(LEN('Upload Data'!$A502 ) = 11, LEFT('Upload Data'!$A502, 4) = "FSC-", MID('Upload Data'!$A502, 5, 1) &gt;= "A", MID('Upload Data'!$A502, 5, 1) &lt;= "Z", V515 &gt; 0, INT(V515) = V515), FALSE)), FALSE)</f>
        <v>1</v>
      </c>
      <c r="V515" s="30">
        <f>IFERROR(VALUE(RIGHT('Upload Data'!$A502, 6)), -1)</f>
        <v>-1</v>
      </c>
      <c r="W515" s="30"/>
      <c r="X515" s="30" t="b">
        <f>IFERROR(OR('Upload Data'!$B502 = "", IFERROR(AND(LEN(AA515) &gt;= 2, MATCH(AB515, listCertificateTypes, 0), AC515 &gt; -1, INT(AC515) = AC515), FALSE)), FALSE)</f>
        <v>1</v>
      </c>
      <c r="Y515" s="30">
        <f>IFERROR(FIND("-", 'Upload Data'!$B502, 1), 1000)</f>
        <v>1000</v>
      </c>
      <c r="Z515" s="30">
        <f>IFERROR(FIND("-", 'Upload Data'!$B502, Y515 + 1), 1000)</f>
        <v>1000</v>
      </c>
      <c r="AA515" s="30" t="str">
        <f>IFERROR(LEFT('Upload Data'!$B502, Y515 - 1), "")</f>
        <v/>
      </c>
      <c r="AB515" s="30" t="str">
        <f>IFERROR(MID('Upload Data'!$B502, Y515 + 1, Z515 - Y515 - 1), "")</f>
        <v/>
      </c>
      <c r="AC515" s="30">
        <f>IFERROR(VALUE(RIGHT('Upload Data'!$B502, 6)), -1)</f>
        <v>-1</v>
      </c>
    </row>
    <row r="516" spans="1:29">
      <c r="A516" s="29">
        <f t="shared" si="60"/>
        <v>503</v>
      </c>
      <c r="B516" s="28" t="b">
        <f>NOT(IFERROR('Upload Data'!A503 = "ERROR", TRUE))</f>
        <v>1</v>
      </c>
      <c r="C516" s="28">
        <f t="shared" si="61"/>
        <v>503</v>
      </c>
      <c r="D516" s="30" t="b">
        <f>IF(B516, ('Upload Data'!A503 &amp; 'Upload Data'!B503 &amp; 'Upload Data'!D503 &amp; 'Upload Data'!E503 &amp; 'Upload Data'!F503) &lt;&gt; "", FALSE)</f>
        <v>0</v>
      </c>
      <c r="E516" s="28" t="str">
        <f t="shared" si="65"/>
        <v/>
      </c>
      <c r="F516" s="28" t="str">
        <f t="shared" si="66"/>
        <v/>
      </c>
      <c r="G516" s="30" t="b">
        <f t="shared" si="59"/>
        <v>1</v>
      </c>
      <c r="H516" s="30" t="b">
        <f>IFERROR(AND(OR(NOT(D516), 'Upload Data'!$A503 &lt;&gt; "", 'Upload Data'!$B503 &lt;&gt; ""), I516, J516, S516 &lt;= 1), FALSE)</f>
        <v>1</v>
      </c>
      <c r="I516" s="30" t="b">
        <f t="shared" si="62"/>
        <v>1</v>
      </c>
      <c r="J516" s="30" t="b">
        <f t="shared" si="63"/>
        <v>1</v>
      </c>
      <c r="K516" s="31" t="s">
        <v>81</v>
      </c>
      <c r="L516" s="31" t="s">
        <v>81</v>
      </c>
      <c r="M516" s="30" t="b">
        <f>IFERROR(OR(NOT(D516), 'Upload Data'!E503 &lt;&gt; ""), FALSE)</f>
        <v>1</v>
      </c>
      <c r="N516" s="30" t="b">
        <f>IFERROR(OR(AND(NOT(D516), 'Upload Data'!F503 = ""), IFERROR(MATCH('Upload Data'!F503, listTradingRelationship, 0), FALSE)), FALSE)</f>
        <v>1</v>
      </c>
      <c r="O516" s="30"/>
      <c r="P516" s="30"/>
      <c r="Q516" s="30"/>
      <c r="R516" s="30" t="str">
        <f>IFERROR(IF('Upload Data'!$A503 &lt;&gt; "", 'Upload Data'!$A503, 'Upload Data'!$B503) &amp; "-" &amp; 'Upload Data'!$C503, "-")</f>
        <v>-</v>
      </c>
      <c r="S516" s="30">
        <f t="shared" si="64"/>
        <v>0</v>
      </c>
      <c r="T516" s="30"/>
      <c r="U516" s="30" t="b">
        <f>IFERROR(OR('Upload Data'!$A503 = "", IFERROR(AND(LEN('Upload Data'!$A503 ) = 11, LEFT('Upload Data'!$A503, 4) = "FSC-", MID('Upload Data'!$A503, 5, 1) &gt;= "A", MID('Upload Data'!$A503, 5, 1) &lt;= "Z", V516 &gt; 0, INT(V516) = V516), FALSE)), FALSE)</f>
        <v>1</v>
      </c>
      <c r="V516" s="30">
        <f>IFERROR(VALUE(RIGHT('Upload Data'!$A503, 6)), -1)</f>
        <v>-1</v>
      </c>
      <c r="W516" s="30"/>
      <c r="X516" s="30" t="b">
        <f>IFERROR(OR('Upload Data'!$B503 = "", IFERROR(AND(LEN(AA516) &gt;= 2, MATCH(AB516, listCertificateTypes, 0), AC516 &gt; -1, INT(AC516) = AC516), FALSE)), FALSE)</f>
        <v>1</v>
      </c>
      <c r="Y516" s="30">
        <f>IFERROR(FIND("-", 'Upload Data'!$B503, 1), 1000)</f>
        <v>1000</v>
      </c>
      <c r="Z516" s="30">
        <f>IFERROR(FIND("-", 'Upload Data'!$B503, Y516 + 1), 1000)</f>
        <v>1000</v>
      </c>
      <c r="AA516" s="30" t="str">
        <f>IFERROR(LEFT('Upload Data'!$B503, Y516 - 1), "")</f>
        <v/>
      </c>
      <c r="AB516" s="30" t="str">
        <f>IFERROR(MID('Upload Data'!$B503, Y516 + 1, Z516 - Y516 - 1), "")</f>
        <v/>
      </c>
      <c r="AC516" s="30">
        <f>IFERROR(VALUE(RIGHT('Upload Data'!$B503, 6)), -1)</f>
        <v>-1</v>
      </c>
    </row>
    <row r="517" spans="1:29">
      <c r="A517" s="29">
        <f t="shared" si="60"/>
        <v>504</v>
      </c>
      <c r="B517" s="28" t="b">
        <f>NOT(IFERROR('Upload Data'!A504 = "ERROR", TRUE))</f>
        <v>1</v>
      </c>
      <c r="C517" s="28">
        <f t="shared" si="61"/>
        <v>504</v>
      </c>
      <c r="D517" s="30" t="b">
        <f>IF(B517, ('Upload Data'!A504 &amp; 'Upload Data'!B504 &amp; 'Upload Data'!D504 &amp; 'Upload Data'!E504 &amp; 'Upload Data'!F504) &lt;&gt; "", FALSE)</f>
        <v>0</v>
      </c>
      <c r="E517" s="28" t="str">
        <f t="shared" si="65"/>
        <v/>
      </c>
      <c r="F517" s="28" t="str">
        <f t="shared" si="66"/>
        <v/>
      </c>
      <c r="G517" s="30" t="b">
        <f t="shared" si="59"/>
        <v>1</v>
      </c>
      <c r="H517" s="30" t="b">
        <f>IFERROR(AND(OR(NOT(D517), 'Upload Data'!$A504 &lt;&gt; "", 'Upload Data'!$B504 &lt;&gt; ""), I517, J517, S517 &lt;= 1), FALSE)</f>
        <v>1</v>
      </c>
      <c r="I517" s="30" t="b">
        <f t="shared" si="62"/>
        <v>1</v>
      </c>
      <c r="J517" s="30" t="b">
        <f t="shared" si="63"/>
        <v>1</v>
      </c>
      <c r="K517" s="31" t="s">
        <v>81</v>
      </c>
      <c r="L517" s="31" t="s">
        <v>81</v>
      </c>
      <c r="M517" s="30" t="b">
        <f>IFERROR(OR(NOT(D517), 'Upload Data'!E504 &lt;&gt; ""), FALSE)</f>
        <v>1</v>
      </c>
      <c r="N517" s="30" t="b">
        <f>IFERROR(OR(AND(NOT(D517), 'Upload Data'!F504 = ""), IFERROR(MATCH('Upload Data'!F504, listTradingRelationship, 0), FALSE)), FALSE)</f>
        <v>1</v>
      </c>
      <c r="O517" s="30"/>
      <c r="P517" s="30"/>
      <c r="Q517" s="30"/>
      <c r="R517" s="30" t="str">
        <f>IFERROR(IF('Upload Data'!$A504 &lt;&gt; "", 'Upload Data'!$A504, 'Upload Data'!$B504) &amp; "-" &amp; 'Upload Data'!$C504, "-")</f>
        <v>-</v>
      </c>
      <c r="S517" s="30">
        <f t="shared" si="64"/>
        <v>0</v>
      </c>
      <c r="T517" s="30"/>
      <c r="U517" s="30" t="b">
        <f>IFERROR(OR('Upload Data'!$A504 = "", IFERROR(AND(LEN('Upload Data'!$A504 ) = 11, LEFT('Upload Data'!$A504, 4) = "FSC-", MID('Upload Data'!$A504, 5, 1) &gt;= "A", MID('Upload Data'!$A504, 5, 1) &lt;= "Z", V517 &gt; 0, INT(V517) = V517), FALSE)), FALSE)</f>
        <v>1</v>
      </c>
      <c r="V517" s="30">
        <f>IFERROR(VALUE(RIGHT('Upload Data'!$A504, 6)), -1)</f>
        <v>-1</v>
      </c>
      <c r="W517" s="30"/>
      <c r="X517" s="30" t="b">
        <f>IFERROR(OR('Upload Data'!$B504 = "", IFERROR(AND(LEN(AA517) &gt;= 2, MATCH(AB517, listCertificateTypes, 0), AC517 &gt; -1, INT(AC517) = AC517), FALSE)), FALSE)</f>
        <v>1</v>
      </c>
      <c r="Y517" s="30">
        <f>IFERROR(FIND("-", 'Upload Data'!$B504, 1), 1000)</f>
        <v>1000</v>
      </c>
      <c r="Z517" s="30">
        <f>IFERROR(FIND("-", 'Upload Data'!$B504, Y517 + 1), 1000)</f>
        <v>1000</v>
      </c>
      <c r="AA517" s="30" t="str">
        <f>IFERROR(LEFT('Upload Data'!$B504, Y517 - 1), "")</f>
        <v/>
      </c>
      <c r="AB517" s="30" t="str">
        <f>IFERROR(MID('Upload Data'!$B504, Y517 + 1, Z517 - Y517 - 1), "")</f>
        <v/>
      </c>
      <c r="AC517" s="30">
        <f>IFERROR(VALUE(RIGHT('Upload Data'!$B504, 6)), -1)</f>
        <v>-1</v>
      </c>
    </row>
    <row r="518" spans="1:29">
      <c r="A518" s="29">
        <f t="shared" si="60"/>
        <v>505</v>
      </c>
      <c r="B518" s="28" t="b">
        <f>NOT(IFERROR('Upload Data'!A505 = "ERROR", TRUE))</f>
        <v>1</v>
      </c>
      <c r="C518" s="28">
        <f t="shared" si="61"/>
        <v>505</v>
      </c>
      <c r="D518" s="30" t="b">
        <f>IF(B518, ('Upload Data'!A505 &amp; 'Upload Data'!B505 &amp; 'Upload Data'!D505 &amp; 'Upload Data'!E505 &amp; 'Upload Data'!F505) &lt;&gt; "", FALSE)</f>
        <v>0</v>
      </c>
      <c r="E518" s="28" t="str">
        <f t="shared" si="65"/>
        <v/>
      </c>
      <c r="F518" s="28" t="str">
        <f t="shared" si="66"/>
        <v/>
      </c>
      <c r="G518" s="30" t="b">
        <f t="shared" si="59"/>
        <v>1</v>
      </c>
      <c r="H518" s="30" t="b">
        <f>IFERROR(AND(OR(NOT(D518), 'Upload Data'!$A505 &lt;&gt; "", 'Upload Data'!$B505 &lt;&gt; ""), I518, J518, S518 &lt;= 1), FALSE)</f>
        <v>1</v>
      </c>
      <c r="I518" s="30" t="b">
        <f t="shared" si="62"/>
        <v>1</v>
      </c>
      <c r="J518" s="30" t="b">
        <f t="shared" si="63"/>
        <v>1</v>
      </c>
      <c r="K518" s="31" t="s">
        <v>81</v>
      </c>
      <c r="L518" s="31" t="s">
        <v>81</v>
      </c>
      <c r="M518" s="30" t="b">
        <f>IFERROR(OR(NOT(D518), 'Upload Data'!E505 &lt;&gt; ""), FALSE)</f>
        <v>1</v>
      </c>
      <c r="N518" s="30" t="b">
        <f>IFERROR(OR(AND(NOT(D518), 'Upload Data'!F505 = ""), IFERROR(MATCH('Upload Data'!F505, listTradingRelationship, 0), FALSE)), FALSE)</f>
        <v>1</v>
      </c>
      <c r="O518" s="30"/>
      <c r="P518" s="30"/>
      <c r="Q518" s="30"/>
      <c r="R518" s="30" t="str">
        <f>IFERROR(IF('Upload Data'!$A505 &lt;&gt; "", 'Upload Data'!$A505, 'Upload Data'!$B505) &amp; "-" &amp; 'Upload Data'!$C505, "-")</f>
        <v>-</v>
      </c>
      <c r="S518" s="30">
        <f t="shared" si="64"/>
        <v>0</v>
      </c>
      <c r="T518" s="30"/>
      <c r="U518" s="30" t="b">
        <f>IFERROR(OR('Upload Data'!$A505 = "", IFERROR(AND(LEN('Upload Data'!$A505 ) = 11, LEFT('Upload Data'!$A505, 4) = "FSC-", MID('Upload Data'!$A505, 5, 1) &gt;= "A", MID('Upload Data'!$A505, 5, 1) &lt;= "Z", V518 &gt; 0, INT(V518) = V518), FALSE)), FALSE)</f>
        <v>1</v>
      </c>
      <c r="V518" s="30">
        <f>IFERROR(VALUE(RIGHT('Upload Data'!$A505, 6)), -1)</f>
        <v>-1</v>
      </c>
      <c r="W518" s="30"/>
      <c r="X518" s="30" t="b">
        <f>IFERROR(OR('Upload Data'!$B505 = "", IFERROR(AND(LEN(AA518) &gt;= 2, MATCH(AB518, listCertificateTypes, 0), AC518 &gt; -1, INT(AC518) = AC518), FALSE)), FALSE)</f>
        <v>1</v>
      </c>
      <c r="Y518" s="30">
        <f>IFERROR(FIND("-", 'Upload Data'!$B505, 1), 1000)</f>
        <v>1000</v>
      </c>
      <c r="Z518" s="30">
        <f>IFERROR(FIND("-", 'Upload Data'!$B505, Y518 + 1), 1000)</f>
        <v>1000</v>
      </c>
      <c r="AA518" s="30" t="str">
        <f>IFERROR(LEFT('Upload Data'!$B505, Y518 - 1), "")</f>
        <v/>
      </c>
      <c r="AB518" s="30" t="str">
        <f>IFERROR(MID('Upload Data'!$B505, Y518 + 1, Z518 - Y518 - 1), "")</f>
        <v/>
      </c>
      <c r="AC518" s="30">
        <f>IFERROR(VALUE(RIGHT('Upload Data'!$B505, 6)), -1)</f>
        <v>-1</v>
      </c>
    </row>
    <row r="519" spans="1:29">
      <c r="A519" s="29">
        <f t="shared" si="60"/>
        <v>506</v>
      </c>
      <c r="B519" s="28" t="b">
        <f>NOT(IFERROR('Upload Data'!A506 = "ERROR", TRUE))</f>
        <v>1</v>
      </c>
      <c r="C519" s="28">
        <f t="shared" si="61"/>
        <v>506</v>
      </c>
      <c r="D519" s="30" t="b">
        <f>IF(B519, ('Upload Data'!A506 &amp; 'Upload Data'!B506 &amp; 'Upload Data'!D506 &amp; 'Upload Data'!E506 &amp; 'Upload Data'!F506) &lt;&gt; "", FALSE)</f>
        <v>0</v>
      </c>
      <c r="E519" s="28" t="str">
        <f t="shared" si="65"/>
        <v/>
      </c>
      <c r="F519" s="28" t="str">
        <f t="shared" si="66"/>
        <v/>
      </c>
      <c r="G519" s="30" t="b">
        <f t="shared" si="59"/>
        <v>1</v>
      </c>
      <c r="H519" s="30" t="b">
        <f>IFERROR(AND(OR(NOT(D519), 'Upload Data'!$A506 &lt;&gt; "", 'Upload Data'!$B506 &lt;&gt; ""), I519, J519, S519 &lt;= 1), FALSE)</f>
        <v>1</v>
      </c>
      <c r="I519" s="30" t="b">
        <f t="shared" si="62"/>
        <v>1</v>
      </c>
      <c r="J519" s="30" t="b">
        <f t="shared" si="63"/>
        <v>1</v>
      </c>
      <c r="K519" s="31" t="s">
        <v>81</v>
      </c>
      <c r="L519" s="31" t="s">
        <v>81</v>
      </c>
      <c r="M519" s="30" t="b">
        <f>IFERROR(OR(NOT(D519), 'Upload Data'!E506 &lt;&gt; ""), FALSE)</f>
        <v>1</v>
      </c>
      <c r="N519" s="30" t="b">
        <f>IFERROR(OR(AND(NOT(D519), 'Upload Data'!F506 = ""), IFERROR(MATCH('Upload Data'!F506, listTradingRelationship, 0), FALSE)), FALSE)</f>
        <v>1</v>
      </c>
      <c r="O519" s="30"/>
      <c r="P519" s="30"/>
      <c r="Q519" s="30"/>
      <c r="R519" s="30" t="str">
        <f>IFERROR(IF('Upload Data'!$A506 &lt;&gt; "", 'Upload Data'!$A506, 'Upload Data'!$B506) &amp; "-" &amp; 'Upload Data'!$C506, "-")</f>
        <v>-</v>
      </c>
      <c r="S519" s="30">
        <f t="shared" si="64"/>
        <v>0</v>
      </c>
      <c r="T519" s="30"/>
      <c r="U519" s="30" t="b">
        <f>IFERROR(OR('Upload Data'!$A506 = "", IFERROR(AND(LEN('Upload Data'!$A506 ) = 11, LEFT('Upload Data'!$A506, 4) = "FSC-", MID('Upload Data'!$A506, 5, 1) &gt;= "A", MID('Upload Data'!$A506, 5, 1) &lt;= "Z", V519 &gt; 0, INT(V519) = V519), FALSE)), FALSE)</f>
        <v>1</v>
      </c>
      <c r="V519" s="30">
        <f>IFERROR(VALUE(RIGHT('Upload Data'!$A506, 6)), -1)</f>
        <v>-1</v>
      </c>
      <c r="W519" s="30"/>
      <c r="X519" s="30" t="b">
        <f>IFERROR(OR('Upload Data'!$B506 = "", IFERROR(AND(LEN(AA519) &gt;= 2, MATCH(AB519, listCertificateTypes, 0), AC519 &gt; -1, INT(AC519) = AC519), FALSE)), FALSE)</f>
        <v>1</v>
      </c>
      <c r="Y519" s="30">
        <f>IFERROR(FIND("-", 'Upload Data'!$B506, 1), 1000)</f>
        <v>1000</v>
      </c>
      <c r="Z519" s="30">
        <f>IFERROR(FIND("-", 'Upload Data'!$B506, Y519 + 1), 1000)</f>
        <v>1000</v>
      </c>
      <c r="AA519" s="30" t="str">
        <f>IFERROR(LEFT('Upload Data'!$B506, Y519 - 1), "")</f>
        <v/>
      </c>
      <c r="AB519" s="30" t="str">
        <f>IFERROR(MID('Upload Data'!$B506, Y519 + 1, Z519 - Y519 - 1), "")</f>
        <v/>
      </c>
      <c r="AC519" s="30">
        <f>IFERROR(VALUE(RIGHT('Upload Data'!$B506, 6)), -1)</f>
        <v>-1</v>
      </c>
    </row>
    <row r="520" spans="1:29">
      <c r="A520" s="29">
        <f t="shared" si="60"/>
        <v>507</v>
      </c>
      <c r="B520" s="28" t="b">
        <f>NOT(IFERROR('Upload Data'!A507 = "ERROR", TRUE))</f>
        <v>1</v>
      </c>
      <c r="C520" s="28">
        <f t="shared" si="61"/>
        <v>507</v>
      </c>
      <c r="D520" s="30" t="b">
        <f>IF(B520, ('Upload Data'!A507 &amp; 'Upload Data'!B507 &amp; 'Upload Data'!D507 &amp; 'Upload Data'!E507 &amp; 'Upload Data'!F507) &lt;&gt; "", FALSE)</f>
        <v>0</v>
      </c>
      <c r="E520" s="28" t="str">
        <f t="shared" si="65"/>
        <v/>
      </c>
      <c r="F520" s="28" t="str">
        <f t="shared" si="66"/>
        <v/>
      </c>
      <c r="G520" s="30" t="b">
        <f t="shared" si="59"/>
        <v>1</v>
      </c>
      <c r="H520" s="30" t="b">
        <f>IFERROR(AND(OR(NOT(D520), 'Upload Data'!$A507 &lt;&gt; "", 'Upload Data'!$B507 &lt;&gt; ""), I520, J520, S520 &lt;= 1), FALSE)</f>
        <v>1</v>
      </c>
      <c r="I520" s="30" t="b">
        <f t="shared" si="62"/>
        <v>1</v>
      </c>
      <c r="J520" s="30" t="b">
        <f t="shared" si="63"/>
        <v>1</v>
      </c>
      <c r="K520" s="31" t="s">
        <v>81</v>
      </c>
      <c r="L520" s="31" t="s">
        <v>81</v>
      </c>
      <c r="M520" s="30" t="b">
        <f>IFERROR(OR(NOT(D520), 'Upload Data'!E507 &lt;&gt; ""), FALSE)</f>
        <v>1</v>
      </c>
      <c r="N520" s="30" t="b">
        <f>IFERROR(OR(AND(NOT(D520), 'Upload Data'!F507 = ""), IFERROR(MATCH('Upload Data'!F507, listTradingRelationship, 0), FALSE)), FALSE)</f>
        <v>1</v>
      </c>
      <c r="O520" s="30"/>
      <c r="P520" s="30"/>
      <c r="Q520" s="30"/>
      <c r="R520" s="30" t="str">
        <f>IFERROR(IF('Upload Data'!$A507 &lt;&gt; "", 'Upload Data'!$A507, 'Upload Data'!$B507) &amp; "-" &amp; 'Upload Data'!$C507, "-")</f>
        <v>-</v>
      </c>
      <c r="S520" s="30">
        <f t="shared" si="64"/>
        <v>0</v>
      </c>
      <c r="T520" s="30"/>
      <c r="U520" s="30" t="b">
        <f>IFERROR(OR('Upload Data'!$A507 = "", IFERROR(AND(LEN('Upload Data'!$A507 ) = 11, LEFT('Upload Data'!$A507, 4) = "FSC-", MID('Upload Data'!$A507, 5, 1) &gt;= "A", MID('Upload Data'!$A507, 5, 1) &lt;= "Z", V520 &gt; 0, INT(V520) = V520), FALSE)), FALSE)</f>
        <v>1</v>
      </c>
      <c r="V520" s="30">
        <f>IFERROR(VALUE(RIGHT('Upload Data'!$A507, 6)), -1)</f>
        <v>-1</v>
      </c>
      <c r="W520" s="30"/>
      <c r="X520" s="30" t="b">
        <f>IFERROR(OR('Upload Data'!$B507 = "", IFERROR(AND(LEN(AA520) &gt;= 2, MATCH(AB520, listCertificateTypes, 0), AC520 &gt; -1, INT(AC520) = AC520), FALSE)), FALSE)</f>
        <v>1</v>
      </c>
      <c r="Y520" s="30">
        <f>IFERROR(FIND("-", 'Upload Data'!$B507, 1), 1000)</f>
        <v>1000</v>
      </c>
      <c r="Z520" s="30">
        <f>IFERROR(FIND("-", 'Upload Data'!$B507, Y520 + 1), 1000)</f>
        <v>1000</v>
      </c>
      <c r="AA520" s="30" t="str">
        <f>IFERROR(LEFT('Upload Data'!$B507, Y520 - 1), "")</f>
        <v/>
      </c>
      <c r="AB520" s="30" t="str">
        <f>IFERROR(MID('Upload Data'!$B507, Y520 + 1, Z520 - Y520 - 1), "")</f>
        <v/>
      </c>
      <c r="AC520" s="30">
        <f>IFERROR(VALUE(RIGHT('Upload Data'!$B507, 6)), -1)</f>
        <v>-1</v>
      </c>
    </row>
    <row r="521" spans="1:29">
      <c r="A521" s="29">
        <f t="shared" si="60"/>
        <v>508</v>
      </c>
      <c r="B521" s="28" t="b">
        <f>NOT(IFERROR('Upload Data'!A508 = "ERROR", TRUE))</f>
        <v>1</v>
      </c>
      <c r="C521" s="28">
        <f t="shared" si="61"/>
        <v>508</v>
      </c>
      <c r="D521" s="30" t="b">
        <f>IF(B521, ('Upload Data'!A508 &amp; 'Upload Data'!B508 &amp; 'Upload Data'!D508 &amp; 'Upload Data'!E508 &amp; 'Upload Data'!F508) &lt;&gt; "", FALSE)</f>
        <v>0</v>
      </c>
      <c r="E521" s="28" t="str">
        <f t="shared" si="65"/>
        <v/>
      </c>
      <c r="F521" s="28" t="str">
        <f t="shared" si="66"/>
        <v/>
      </c>
      <c r="G521" s="30" t="b">
        <f t="shared" si="59"/>
        <v>1</v>
      </c>
      <c r="H521" s="30" t="b">
        <f>IFERROR(AND(OR(NOT(D521), 'Upload Data'!$A508 &lt;&gt; "", 'Upload Data'!$B508 &lt;&gt; ""), I521, J521, S521 &lt;= 1), FALSE)</f>
        <v>1</v>
      </c>
      <c r="I521" s="30" t="b">
        <f t="shared" si="62"/>
        <v>1</v>
      </c>
      <c r="J521" s="30" t="b">
        <f t="shared" si="63"/>
        <v>1</v>
      </c>
      <c r="K521" s="31" t="s">
        <v>81</v>
      </c>
      <c r="L521" s="31" t="s">
        <v>81</v>
      </c>
      <c r="M521" s="30" t="b">
        <f>IFERROR(OR(NOT(D521), 'Upload Data'!E508 &lt;&gt; ""), FALSE)</f>
        <v>1</v>
      </c>
      <c r="N521" s="30" t="b">
        <f>IFERROR(OR(AND(NOT(D521), 'Upload Data'!F508 = ""), IFERROR(MATCH('Upload Data'!F508, listTradingRelationship, 0), FALSE)), FALSE)</f>
        <v>1</v>
      </c>
      <c r="O521" s="30"/>
      <c r="P521" s="30"/>
      <c r="Q521" s="30"/>
      <c r="R521" s="30" t="str">
        <f>IFERROR(IF('Upload Data'!$A508 &lt;&gt; "", 'Upload Data'!$A508, 'Upload Data'!$B508) &amp; "-" &amp; 'Upload Data'!$C508, "-")</f>
        <v>-</v>
      </c>
      <c r="S521" s="30">
        <f t="shared" si="64"/>
        <v>0</v>
      </c>
      <c r="T521" s="30"/>
      <c r="U521" s="30" t="b">
        <f>IFERROR(OR('Upload Data'!$A508 = "", IFERROR(AND(LEN('Upload Data'!$A508 ) = 11, LEFT('Upload Data'!$A508, 4) = "FSC-", MID('Upload Data'!$A508, 5, 1) &gt;= "A", MID('Upload Data'!$A508, 5, 1) &lt;= "Z", V521 &gt; 0, INT(V521) = V521), FALSE)), FALSE)</f>
        <v>1</v>
      </c>
      <c r="V521" s="30">
        <f>IFERROR(VALUE(RIGHT('Upload Data'!$A508, 6)), -1)</f>
        <v>-1</v>
      </c>
      <c r="W521" s="30"/>
      <c r="X521" s="30" t="b">
        <f>IFERROR(OR('Upload Data'!$B508 = "", IFERROR(AND(LEN(AA521) &gt;= 2, MATCH(AB521, listCertificateTypes, 0), AC521 &gt; -1, INT(AC521) = AC521), FALSE)), FALSE)</f>
        <v>1</v>
      </c>
      <c r="Y521" s="30">
        <f>IFERROR(FIND("-", 'Upload Data'!$B508, 1), 1000)</f>
        <v>1000</v>
      </c>
      <c r="Z521" s="30">
        <f>IFERROR(FIND("-", 'Upload Data'!$B508, Y521 + 1), 1000)</f>
        <v>1000</v>
      </c>
      <c r="AA521" s="30" t="str">
        <f>IFERROR(LEFT('Upload Data'!$B508, Y521 - 1), "")</f>
        <v/>
      </c>
      <c r="AB521" s="30" t="str">
        <f>IFERROR(MID('Upload Data'!$B508, Y521 + 1, Z521 - Y521 - 1), "")</f>
        <v/>
      </c>
      <c r="AC521" s="30">
        <f>IFERROR(VALUE(RIGHT('Upload Data'!$B508, 6)), -1)</f>
        <v>-1</v>
      </c>
    </row>
    <row r="522" spans="1:29">
      <c r="A522" s="29">
        <f t="shared" si="60"/>
        <v>509</v>
      </c>
      <c r="B522" s="28" t="b">
        <f>NOT(IFERROR('Upload Data'!A509 = "ERROR", TRUE))</f>
        <v>1</v>
      </c>
      <c r="C522" s="28">
        <f t="shared" si="61"/>
        <v>509</v>
      </c>
      <c r="D522" s="30" t="b">
        <f>IF(B522, ('Upload Data'!A509 &amp; 'Upload Data'!B509 &amp; 'Upload Data'!D509 &amp; 'Upload Data'!E509 &amp; 'Upload Data'!F509) &lt;&gt; "", FALSE)</f>
        <v>0</v>
      </c>
      <c r="E522" s="28" t="str">
        <f t="shared" si="65"/>
        <v/>
      </c>
      <c r="F522" s="28" t="str">
        <f t="shared" si="66"/>
        <v/>
      </c>
      <c r="G522" s="30" t="b">
        <f t="shared" si="59"/>
        <v>1</v>
      </c>
      <c r="H522" s="30" t="b">
        <f>IFERROR(AND(OR(NOT(D522), 'Upload Data'!$A509 &lt;&gt; "", 'Upload Data'!$B509 &lt;&gt; ""), I522, J522, S522 &lt;= 1), FALSE)</f>
        <v>1</v>
      </c>
      <c r="I522" s="30" t="b">
        <f t="shared" si="62"/>
        <v>1</v>
      </c>
      <c r="J522" s="30" t="b">
        <f t="shared" si="63"/>
        <v>1</v>
      </c>
      <c r="K522" s="31" t="s">
        <v>81</v>
      </c>
      <c r="L522" s="31" t="s">
        <v>81</v>
      </c>
      <c r="M522" s="30" t="b">
        <f>IFERROR(OR(NOT(D522), 'Upload Data'!E509 &lt;&gt; ""), FALSE)</f>
        <v>1</v>
      </c>
      <c r="N522" s="30" t="b">
        <f>IFERROR(OR(AND(NOT(D522), 'Upload Data'!F509 = ""), IFERROR(MATCH('Upload Data'!F509, listTradingRelationship, 0), FALSE)), FALSE)</f>
        <v>1</v>
      </c>
      <c r="O522" s="30"/>
      <c r="P522" s="30"/>
      <c r="Q522" s="30"/>
      <c r="R522" s="30" t="str">
        <f>IFERROR(IF('Upload Data'!$A509 &lt;&gt; "", 'Upload Data'!$A509, 'Upload Data'!$B509) &amp; "-" &amp; 'Upload Data'!$C509, "-")</f>
        <v>-</v>
      </c>
      <c r="S522" s="30">
        <f t="shared" si="64"/>
        <v>0</v>
      </c>
      <c r="T522" s="30"/>
      <c r="U522" s="30" t="b">
        <f>IFERROR(OR('Upload Data'!$A509 = "", IFERROR(AND(LEN('Upload Data'!$A509 ) = 11, LEFT('Upload Data'!$A509, 4) = "FSC-", MID('Upload Data'!$A509, 5, 1) &gt;= "A", MID('Upload Data'!$A509, 5, 1) &lt;= "Z", V522 &gt; 0, INT(V522) = V522), FALSE)), FALSE)</f>
        <v>1</v>
      </c>
      <c r="V522" s="30">
        <f>IFERROR(VALUE(RIGHT('Upload Data'!$A509, 6)), -1)</f>
        <v>-1</v>
      </c>
      <c r="W522" s="30"/>
      <c r="X522" s="30" t="b">
        <f>IFERROR(OR('Upload Data'!$B509 = "", IFERROR(AND(LEN(AA522) &gt;= 2, MATCH(AB522, listCertificateTypes, 0), AC522 &gt; -1, INT(AC522) = AC522), FALSE)), FALSE)</f>
        <v>1</v>
      </c>
      <c r="Y522" s="30">
        <f>IFERROR(FIND("-", 'Upload Data'!$B509, 1), 1000)</f>
        <v>1000</v>
      </c>
      <c r="Z522" s="30">
        <f>IFERROR(FIND("-", 'Upload Data'!$B509, Y522 + 1), 1000)</f>
        <v>1000</v>
      </c>
      <c r="AA522" s="30" t="str">
        <f>IFERROR(LEFT('Upload Data'!$B509, Y522 - 1), "")</f>
        <v/>
      </c>
      <c r="AB522" s="30" t="str">
        <f>IFERROR(MID('Upload Data'!$B509, Y522 + 1, Z522 - Y522 - 1), "")</f>
        <v/>
      </c>
      <c r="AC522" s="30">
        <f>IFERROR(VALUE(RIGHT('Upload Data'!$B509, 6)), -1)</f>
        <v>-1</v>
      </c>
    </row>
    <row r="523" spans="1:29">
      <c r="A523" s="29">
        <f t="shared" si="60"/>
        <v>510</v>
      </c>
      <c r="B523" s="28" t="b">
        <f>NOT(IFERROR('Upload Data'!A510 = "ERROR", TRUE))</f>
        <v>1</v>
      </c>
      <c r="C523" s="28">
        <f t="shared" si="61"/>
        <v>510</v>
      </c>
      <c r="D523" s="30" t="b">
        <f>IF(B523, ('Upload Data'!A510 &amp; 'Upload Data'!B510 &amp; 'Upload Data'!D510 &amp; 'Upload Data'!E510 &amp; 'Upload Data'!F510) &lt;&gt; "", FALSE)</f>
        <v>0</v>
      </c>
      <c r="E523" s="28" t="str">
        <f t="shared" si="65"/>
        <v/>
      </c>
      <c r="F523" s="28" t="str">
        <f t="shared" si="66"/>
        <v/>
      </c>
      <c r="G523" s="30" t="b">
        <f t="shared" si="59"/>
        <v>1</v>
      </c>
      <c r="H523" s="30" t="b">
        <f>IFERROR(AND(OR(NOT(D523), 'Upload Data'!$A510 &lt;&gt; "", 'Upload Data'!$B510 &lt;&gt; ""), I523, J523, S523 &lt;= 1), FALSE)</f>
        <v>1</v>
      </c>
      <c r="I523" s="30" t="b">
        <f t="shared" si="62"/>
        <v>1</v>
      </c>
      <c r="J523" s="30" t="b">
        <f t="shared" si="63"/>
        <v>1</v>
      </c>
      <c r="K523" s="31" t="s">
        <v>81</v>
      </c>
      <c r="L523" s="31" t="s">
        <v>81</v>
      </c>
      <c r="M523" s="30" t="b">
        <f>IFERROR(OR(NOT(D523), 'Upload Data'!E510 &lt;&gt; ""), FALSE)</f>
        <v>1</v>
      </c>
      <c r="N523" s="30" t="b">
        <f>IFERROR(OR(AND(NOT(D523), 'Upload Data'!F510 = ""), IFERROR(MATCH('Upload Data'!F510, listTradingRelationship, 0), FALSE)), FALSE)</f>
        <v>1</v>
      </c>
      <c r="O523" s="30"/>
      <c r="P523" s="30"/>
      <c r="Q523" s="30"/>
      <c r="R523" s="30" t="str">
        <f>IFERROR(IF('Upload Data'!$A510 &lt;&gt; "", 'Upload Data'!$A510, 'Upload Data'!$B510) &amp; "-" &amp; 'Upload Data'!$C510, "-")</f>
        <v>-</v>
      </c>
      <c r="S523" s="30">
        <f t="shared" si="64"/>
        <v>0</v>
      </c>
      <c r="T523" s="30"/>
      <c r="U523" s="30" t="b">
        <f>IFERROR(OR('Upload Data'!$A510 = "", IFERROR(AND(LEN('Upload Data'!$A510 ) = 11, LEFT('Upload Data'!$A510, 4) = "FSC-", MID('Upload Data'!$A510, 5, 1) &gt;= "A", MID('Upload Data'!$A510, 5, 1) &lt;= "Z", V523 &gt; 0, INT(V523) = V523), FALSE)), FALSE)</f>
        <v>1</v>
      </c>
      <c r="V523" s="30">
        <f>IFERROR(VALUE(RIGHT('Upload Data'!$A510, 6)), -1)</f>
        <v>-1</v>
      </c>
      <c r="W523" s="30"/>
      <c r="X523" s="30" t="b">
        <f>IFERROR(OR('Upload Data'!$B510 = "", IFERROR(AND(LEN(AA523) &gt;= 2, MATCH(AB523, listCertificateTypes, 0), AC523 &gt; -1, INT(AC523) = AC523), FALSE)), FALSE)</f>
        <v>1</v>
      </c>
      <c r="Y523" s="30">
        <f>IFERROR(FIND("-", 'Upload Data'!$B510, 1), 1000)</f>
        <v>1000</v>
      </c>
      <c r="Z523" s="30">
        <f>IFERROR(FIND("-", 'Upload Data'!$B510, Y523 + 1), 1000)</f>
        <v>1000</v>
      </c>
      <c r="AA523" s="30" t="str">
        <f>IFERROR(LEFT('Upload Data'!$B510, Y523 - 1), "")</f>
        <v/>
      </c>
      <c r="AB523" s="30" t="str">
        <f>IFERROR(MID('Upload Data'!$B510, Y523 + 1, Z523 - Y523 - 1), "")</f>
        <v/>
      </c>
      <c r="AC523" s="30">
        <f>IFERROR(VALUE(RIGHT('Upload Data'!$B510, 6)), -1)</f>
        <v>-1</v>
      </c>
    </row>
    <row r="524" spans="1:29">
      <c r="A524" s="29">
        <f t="shared" si="60"/>
        <v>511</v>
      </c>
      <c r="B524" s="28" t="b">
        <f>NOT(IFERROR('Upload Data'!A511 = "ERROR", TRUE))</f>
        <v>1</v>
      </c>
      <c r="C524" s="28">
        <f t="shared" si="61"/>
        <v>511</v>
      </c>
      <c r="D524" s="30" t="b">
        <f>IF(B524, ('Upload Data'!A511 &amp; 'Upload Data'!B511 &amp; 'Upload Data'!D511 &amp; 'Upload Data'!E511 &amp; 'Upload Data'!F511) &lt;&gt; "", FALSE)</f>
        <v>0</v>
      </c>
      <c r="E524" s="28" t="str">
        <f t="shared" si="65"/>
        <v/>
      </c>
      <c r="F524" s="28" t="str">
        <f t="shared" si="66"/>
        <v/>
      </c>
      <c r="G524" s="30" t="b">
        <f t="shared" si="59"/>
        <v>1</v>
      </c>
      <c r="H524" s="30" t="b">
        <f>IFERROR(AND(OR(NOT(D524), 'Upload Data'!$A511 &lt;&gt; "", 'Upload Data'!$B511 &lt;&gt; ""), I524, J524, S524 &lt;= 1), FALSE)</f>
        <v>1</v>
      </c>
      <c r="I524" s="30" t="b">
        <f t="shared" si="62"/>
        <v>1</v>
      </c>
      <c r="J524" s="30" t="b">
        <f t="shared" si="63"/>
        <v>1</v>
      </c>
      <c r="K524" s="31" t="s">
        <v>81</v>
      </c>
      <c r="L524" s="31" t="s">
        <v>81</v>
      </c>
      <c r="M524" s="30" t="b">
        <f>IFERROR(OR(NOT(D524), 'Upload Data'!E511 &lt;&gt; ""), FALSE)</f>
        <v>1</v>
      </c>
      <c r="N524" s="30" t="b">
        <f>IFERROR(OR(AND(NOT(D524), 'Upload Data'!F511 = ""), IFERROR(MATCH('Upload Data'!F511, listTradingRelationship, 0), FALSE)), FALSE)</f>
        <v>1</v>
      </c>
      <c r="O524" s="30"/>
      <c r="P524" s="30"/>
      <c r="Q524" s="30"/>
      <c r="R524" s="30" t="str">
        <f>IFERROR(IF('Upload Data'!$A511 &lt;&gt; "", 'Upload Data'!$A511, 'Upload Data'!$B511) &amp; "-" &amp; 'Upload Data'!$C511, "-")</f>
        <v>-</v>
      </c>
      <c r="S524" s="30">
        <f t="shared" si="64"/>
        <v>0</v>
      </c>
      <c r="T524" s="30"/>
      <c r="U524" s="30" t="b">
        <f>IFERROR(OR('Upload Data'!$A511 = "", IFERROR(AND(LEN('Upload Data'!$A511 ) = 11, LEFT('Upload Data'!$A511, 4) = "FSC-", MID('Upload Data'!$A511, 5, 1) &gt;= "A", MID('Upload Data'!$A511, 5, 1) &lt;= "Z", V524 &gt; 0, INT(V524) = V524), FALSE)), FALSE)</f>
        <v>1</v>
      </c>
      <c r="V524" s="30">
        <f>IFERROR(VALUE(RIGHT('Upload Data'!$A511, 6)), -1)</f>
        <v>-1</v>
      </c>
      <c r="W524" s="30"/>
      <c r="X524" s="30" t="b">
        <f>IFERROR(OR('Upload Data'!$B511 = "", IFERROR(AND(LEN(AA524) &gt;= 2, MATCH(AB524, listCertificateTypes, 0), AC524 &gt; -1, INT(AC524) = AC524), FALSE)), FALSE)</f>
        <v>1</v>
      </c>
      <c r="Y524" s="30">
        <f>IFERROR(FIND("-", 'Upload Data'!$B511, 1), 1000)</f>
        <v>1000</v>
      </c>
      <c r="Z524" s="30">
        <f>IFERROR(FIND("-", 'Upload Data'!$B511, Y524 + 1), 1000)</f>
        <v>1000</v>
      </c>
      <c r="AA524" s="30" t="str">
        <f>IFERROR(LEFT('Upload Data'!$B511, Y524 - 1), "")</f>
        <v/>
      </c>
      <c r="AB524" s="30" t="str">
        <f>IFERROR(MID('Upload Data'!$B511, Y524 + 1, Z524 - Y524 - 1), "")</f>
        <v/>
      </c>
      <c r="AC524" s="30">
        <f>IFERROR(VALUE(RIGHT('Upload Data'!$B511, 6)), -1)</f>
        <v>-1</v>
      </c>
    </row>
    <row r="525" spans="1:29">
      <c r="A525" s="29">
        <f t="shared" si="60"/>
        <v>512</v>
      </c>
      <c r="B525" s="28" t="b">
        <f>NOT(IFERROR('Upload Data'!A512 = "ERROR", TRUE))</f>
        <v>1</v>
      </c>
      <c r="C525" s="28">
        <f t="shared" si="61"/>
        <v>512</v>
      </c>
      <c r="D525" s="30" t="b">
        <f>IF(B525, ('Upload Data'!A512 &amp; 'Upload Data'!B512 &amp; 'Upload Data'!D512 &amp; 'Upload Data'!E512 &amp; 'Upload Data'!F512) &lt;&gt; "", FALSE)</f>
        <v>0</v>
      </c>
      <c r="E525" s="28" t="str">
        <f t="shared" si="65"/>
        <v/>
      </c>
      <c r="F525" s="28" t="str">
        <f t="shared" si="66"/>
        <v/>
      </c>
      <c r="G525" s="30" t="b">
        <f t="shared" si="59"/>
        <v>1</v>
      </c>
      <c r="H525" s="30" t="b">
        <f>IFERROR(AND(OR(NOT(D525), 'Upload Data'!$A512 &lt;&gt; "", 'Upload Data'!$B512 &lt;&gt; ""), I525, J525, S525 &lt;= 1), FALSE)</f>
        <v>1</v>
      </c>
      <c r="I525" s="30" t="b">
        <f t="shared" si="62"/>
        <v>1</v>
      </c>
      <c r="J525" s="30" t="b">
        <f t="shared" si="63"/>
        <v>1</v>
      </c>
      <c r="K525" s="31" t="s">
        <v>81</v>
      </c>
      <c r="L525" s="31" t="s">
        <v>81</v>
      </c>
      <c r="M525" s="30" t="b">
        <f>IFERROR(OR(NOT(D525), 'Upload Data'!E512 &lt;&gt; ""), FALSE)</f>
        <v>1</v>
      </c>
      <c r="N525" s="30" t="b">
        <f>IFERROR(OR(AND(NOT(D525), 'Upload Data'!F512 = ""), IFERROR(MATCH('Upload Data'!F512, listTradingRelationship, 0), FALSE)), FALSE)</f>
        <v>1</v>
      </c>
      <c r="O525" s="30"/>
      <c r="P525" s="30"/>
      <c r="Q525" s="30"/>
      <c r="R525" s="30" t="str">
        <f>IFERROR(IF('Upload Data'!$A512 &lt;&gt; "", 'Upload Data'!$A512, 'Upload Data'!$B512) &amp; "-" &amp; 'Upload Data'!$C512, "-")</f>
        <v>-</v>
      </c>
      <c r="S525" s="30">
        <f t="shared" si="64"/>
        <v>0</v>
      </c>
      <c r="T525" s="30"/>
      <c r="U525" s="30" t="b">
        <f>IFERROR(OR('Upload Data'!$A512 = "", IFERROR(AND(LEN('Upload Data'!$A512 ) = 11, LEFT('Upload Data'!$A512, 4) = "FSC-", MID('Upload Data'!$A512, 5, 1) &gt;= "A", MID('Upload Data'!$A512, 5, 1) &lt;= "Z", V525 &gt; 0, INT(V525) = V525), FALSE)), FALSE)</f>
        <v>1</v>
      </c>
      <c r="V525" s="30">
        <f>IFERROR(VALUE(RIGHT('Upload Data'!$A512, 6)), -1)</f>
        <v>-1</v>
      </c>
      <c r="W525" s="30"/>
      <c r="X525" s="30" t="b">
        <f>IFERROR(OR('Upload Data'!$B512 = "", IFERROR(AND(LEN(AA525) &gt;= 2, MATCH(AB525, listCertificateTypes, 0), AC525 &gt; -1, INT(AC525) = AC525), FALSE)), FALSE)</f>
        <v>1</v>
      </c>
      <c r="Y525" s="30">
        <f>IFERROR(FIND("-", 'Upload Data'!$B512, 1), 1000)</f>
        <v>1000</v>
      </c>
      <c r="Z525" s="30">
        <f>IFERROR(FIND("-", 'Upload Data'!$B512, Y525 + 1), 1000)</f>
        <v>1000</v>
      </c>
      <c r="AA525" s="30" t="str">
        <f>IFERROR(LEFT('Upload Data'!$B512, Y525 - 1), "")</f>
        <v/>
      </c>
      <c r="AB525" s="30" t="str">
        <f>IFERROR(MID('Upload Data'!$B512, Y525 + 1, Z525 - Y525 - 1), "")</f>
        <v/>
      </c>
      <c r="AC525" s="30">
        <f>IFERROR(VALUE(RIGHT('Upload Data'!$B512, 6)), -1)</f>
        <v>-1</v>
      </c>
    </row>
    <row r="526" spans="1:29">
      <c r="A526" s="29">
        <f t="shared" si="60"/>
        <v>513</v>
      </c>
      <c r="B526" s="28" t="b">
        <f>NOT(IFERROR('Upload Data'!A513 = "ERROR", TRUE))</f>
        <v>1</v>
      </c>
      <c r="C526" s="28">
        <f t="shared" si="61"/>
        <v>513</v>
      </c>
      <c r="D526" s="30" t="b">
        <f>IF(B526, ('Upload Data'!A513 &amp; 'Upload Data'!B513 &amp; 'Upload Data'!D513 &amp; 'Upload Data'!E513 &amp; 'Upload Data'!F513) &lt;&gt; "", FALSE)</f>
        <v>0</v>
      </c>
      <c r="E526" s="28" t="str">
        <f t="shared" si="65"/>
        <v/>
      </c>
      <c r="F526" s="28" t="str">
        <f t="shared" si="66"/>
        <v/>
      </c>
      <c r="G526" s="30" t="b">
        <f t="shared" si="59"/>
        <v>1</v>
      </c>
      <c r="H526" s="30" t="b">
        <f>IFERROR(AND(OR(NOT(D526), 'Upload Data'!$A513 &lt;&gt; "", 'Upload Data'!$B513 &lt;&gt; ""), I526, J526, S526 &lt;= 1), FALSE)</f>
        <v>1</v>
      </c>
      <c r="I526" s="30" t="b">
        <f t="shared" si="62"/>
        <v>1</v>
      </c>
      <c r="J526" s="30" t="b">
        <f t="shared" si="63"/>
        <v>1</v>
      </c>
      <c r="K526" s="31" t="s">
        <v>81</v>
      </c>
      <c r="L526" s="31" t="s">
        <v>81</v>
      </c>
      <c r="M526" s="30" t="b">
        <f>IFERROR(OR(NOT(D526), 'Upload Data'!E513 &lt;&gt; ""), FALSE)</f>
        <v>1</v>
      </c>
      <c r="N526" s="30" t="b">
        <f>IFERROR(OR(AND(NOT(D526), 'Upload Data'!F513 = ""), IFERROR(MATCH('Upload Data'!F513, listTradingRelationship, 0), FALSE)), FALSE)</f>
        <v>1</v>
      </c>
      <c r="O526" s="30"/>
      <c r="P526" s="30"/>
      <c r="Q526" s="30"/>
      <c r="R526" s="30" t="str">
        <f>IFERROR(IF('Upload Data'!$A513 &lt;&gt; "", 'Upload Data'!$A513, 'Upload Data'!$B513) &amp; "-" &amp; 'Upload Data'!$C513, "-")</f>
        <v>-</v>
      </c>
      <c r="S526" s="30">
        <f t="shared" si="64"/>
        <v>0</v>
      </c>
      <c r="T526" s="30"/>
      <c r="U526" s="30" t="b">
        <f>IFERROR(OR('Upload Data'!$A513 = "", IFERROR(AND(LEN('Upload Data'!$A513 ) = 11, LEFT('Upload Data'!$A513, 4) = "FSC-", MID('Upload Data'!$A513, 5, 1) &gt;= "A", MID('Upload Data'!$A513, 5, 1) &lt;= "Z", V526 &gt; 0, INT(V526) = V526), FALSE)), FALSE)</f>
        <v>1</v>
      </c>
      <c r="V526" s="30">
        <f>IFERROR(VALUE(RIGHT('Upload Data'!$A513, 6)), -1)</f>
        <v>-1</v>
      </c>
      <c r="W526" s="30"/>
      <c r="X526" s="30" t="b">
        <f>IFERROR(OR('Upload Data'!$B513 = "", IFERROR(AND(LEN(AA526) &gt;= 2, MATCH(AB526, listCertificateTypes, 0), AC526 &gt; -1, INT(AC526) = AC526), FALSE)), FALSE)</f>
        <v>1</v>
      </c>
      <c r="Y526" s="30">
        <f>IFERROR(FIND("-", 'Upload Data'!$B513, 1), 1000)</f>
        <v>1000</v>
      </c>
      <c r="Z526" s="30">
        <f>IFERROR(FIND("-", 'Upload Data'!$B513, Y526 + 1), 1000)</f>
        <v>1000</v>
      </c>
      <c r="AA526" s="30" t="str">
        <f>IFERROR(LEFT('Upload Data'!$B513, Y526 - 1), "")</f>
        <v/>
      </c>
      <c r="AB526" s="30" t="str">
        <f>IFERROR(MID('Upload Data'!$B513, Y526 + 1, Z526 - Y526 - 1), "")</f>
        <v/>
      </c>
      <c r="AC526" s="30">
        <f>IFERROR(VALUE(RIGHT('Upload Data'!$B513, 6)), -1)</f>
        <v>-1</v>
      </c>
    </row>
    <row r="527" spans="1:29">
      <c r="A527" s="29">
        <f t="shared" si="60"/>
        <v>514</v>
      </c>
      <c r="B527" s="28" t="b">
        <f>NOT(IFERROR('Upload Data'!A514 = "ERROR", TRUE))</f>
        <v>1</v>
      </c>
      <c r="C527" s="28">
        <f t="shared" si="61"/>
        <v>514</v>
      </c>
      <c r="D527" s="30" t="b">
        <f>IF(B527, ('Upload Data'!A514 &amp; 'Upload Data'!B514 &amp; 'Upload Data'!D514 &amp; 'Upload Data'!E514 &amp; 'Upload Data'!F514) &lt;&gt; "", FALSE)</f>
        <v>0</v>
      </c>
      <c r="E527" s="28" t="str">
        <f t="shared" si="65"/>
        <v/>
      </c>
      <c r="F527" s="28" t="str">
        <f t="shared" si="66"/>
        <v/>
      </c>
      <c r="G527" s="30" t="b">
        <f t="shared" ref="G527:G590" si="67">AND(I527:N527)</f>
        <v>1</v>
      </c>
      <c r="H527" s="30" t="b">
        <f>IFERROR(AND(OR(NOT(D527), 'Upload Data'!$A514 &lt;&gt; "", 'Upload Data'!$B514 &lt;&gt; ""), I527, J527, S527 &lt;= 1), FALSE)</f>
        <v>1</v>
      </c>
      <c r="I527" s="30" t="b">
        <f t="shared" si="62"/>
        <v>1</v>
      </c>
      <c r="J527" s="30" t="b">
        <f t="shared" si="63"/>
        <v>1</v>
      </c>
      <c r="K527" s="31" t="s">
        <v>81</v>
      </c>
      <c r="L527" s="31" t="s">
        <v>81</v>
      </c>
      <c r="M527" s="30" t="b">
        <f>IFERROR(OR(NOT(D527), 'Upload Data'!E514 &lt;&gt; ""), FALSE)</f>
        <v>1</v>
      </c>
      <c r="N527" s="30" t="b">
        <f>IFERROR(OR(AND(NOT(D527), 'Upload Data'!F514 = ""), IFERROR(MATCH('Upload Data'!F514, listTradingRelationship, 0), FALSE)), FALSE)</f>
        <v>1</v>
      </c>
      <c r="O527" s="30"/>
      <c r="P527" s="30"/>
      <c r="Q527" s="30"/>
      <c r="R527" s="30" t="str">
        <f>IFERROR(IF('Upload Data'!$A514 &lt;&gt; "", 'Upload Data'!$A514, 'Upload Data'!$B514) &amp; "-" &amp; 'Upload Data'!$C514, "-")</f>
        <v>-</v>
      </c>
      <c r="S527" s="30">
        <f t="shared" si="64"/>
        <v>0</v>
      </c>
      <c r="T527" s="30"/>
      <c r="U527" s="30" t="b">
        <f>IFERROR(OR('Upload Data'!$A514 = "", IFERROR(AND(LEN('Upload Data'!$A514 ) = 11, LEFT('Upload Data'!$A514, 4) = "FSC-", MID('Upload Data'!$A514, 5, 1) &gt;= "A", MID('Upload Data'!$A514, 5, 1) &lt;= "Z", V527 &gt; 0, INT(V527) = V527), FALSE)), FALSE)</f>
        <v>1</v>
      </c>
      <c r="V527" s="30">
        <f>IFERROR(VALUE(RIGHT('Upload Data'!$A514, 6)), -1)</f>
        <v>-1</v>
      </c>
      <c r="W527" s="30"/>
      <c r="X527" s="30" t="b">
        <f>IFERROR(OR('Upload Data'!$B514 = "", IFERROR(AND(LEN(AA527) &gt;= 2, MATCH(AB527, listCertificateTypes, 0), AC527 &gt; -1, INT(AC527) = AC527), FALSE)), FALSE)</f>
        <v>1</v>
      </c>
      <c r="Y527" s="30">
        <f>IFERROR(FIND("-", 'Upload Data'!$B514, 1), 1000)</f>
        <v>1000</v>
      </c>
      <c r="Z527" s="30">
        <f>IFERROR(FIND("-", 'Upload Data'!$B514, Y527 + 1), 1000)</f>
        <v>1000</v>
      </c>
      <c r="AA527" s="30" t="str">
        <f>IFERROR(LEFT('Upload Data'!$B514, Y527 - 1), "")</f>
        <v/>
      </c>
      <c r="AB527" s="30" t="str">
        <f>IFERROR(MID('Upload Data'!$B514, Y527 + 1, Z527 - Y527 - 1), "")</f>
        <v/>
      </c>
      <c r="AC527" s="30">
        <f>IFERROR(VALUE(RIGHT('Upload Data'!$B514, 6)), -1)</f>
        <v>-1</v>
      </c>
    </row>
    <row r="528" spans="1:29">
      <c r="A528" s="29">
        <f t="shared" ref="A528:A591" si="68">IF(B528, C528, 0)</f>
        <v>515</v>
      </c>
      <c r="B528" s="28" t="b">
        <f>NOT(IFERROR('Upload Data'!A515 = "ERROR", TRUE))</f>
        <v>1</v>
      </c>
      <c r="C528" s="28">
        <f t="shared" ref="C528:C591" si="69">IF(B528, C527 + 1, C527)</f>
        <v>515</v>
      </c>
      <c r="D528" s="30" t="b">
        <f>IF(B528, ('Upload Data'!A515 &amp; 'Upload Data'!B515 &amp; 'Upload Data'!D515 &amp; 'Upload Data'!E515 &amp; 'Upload Data'!F515) &lt;&gt; "", FALSE)</f>
        <v>0</v>
      </c>
      <c r="E528" s="28" t="str">
        <f t="shared" si="65"/>
        <v/>
      </c>
      <c r="F528" s="28" t="str">
        <f t="shared" si="66"/>
        <v/>
      </c>
      <c r="G528" s="30" t="b">
        <f t="shared" si="67"/>
        <v>1</v>
      </c>
      <c r="H528" s="30" t="b">
        <f>IFERROR(AND(OR(NOT(D528), 'Upload Data'!$A515 &lt;&gt; "", 'Upload Data'!$B515 &lt;&gt; ""), I528, J528, S528 &lt;= 1), FALSE)</f>
        <v>1</v>
      </c>
      <c r="I528" s="30" t="b">
        <f t="shared" ref="I528:I591" si="70">$U528</f>
        <v>1</v>
      </c>
      <c r="J528" s="30" t="b">
        <f t="shared" ref="J528:J591" si="71">$X528</f>
        <v>1</v>
      </c>
      <c r="K528" s="31" t="s">
        <v>81</v>
      </c>
      <c r="L528" s="31" t="s">
        <v>81</v>
      </c>
      <c r="M528" s="30" t="b">
        <f>IFERROR(OR(NOT(D528), 'Upload Data'!E515 &lt;&gt; ""), FALSE)</f>
        <v>1</v>
      </c>
      <c r="N528" s="30" t="b">
        <f>IFERROR(OR(AND(NOT(D528), 'Upload Data'!F515 = ""), IFERROR(MATCH('Upload Data'!F515, listTradingRelationship, 0), FALSE)), FALSE)</f>
        <v>1</v>
      </c>
      <c r="O528" s="30"/>
      <c r="P528" s="30"/>
      <c r="Q528" s="30"/>
      <c r="R528" s="30" t="str">
        <f>IFERROR(IF('Upload Data'!$A515 &lt;&gt; "", 'Upload Data'!$A515, 'Upload Data'!$B515) &amp; "-" &amp; 'Upload Data'!$C515, "-")</f>
        <v>-</v>
      </c>
      <c r="S528" s="30">
        <f t="shared" ref="S528:S591" si="72">IF($R528 = "-", 0, COUNTIFS($R$15:$R$1013, $R528))</f>
        <v>0</v>
      </c>
      <c r="T528" s="30"/>
      <c r="U528" s="30" t="b">
        <f>IFERROR(OR('Upload Data'!$A515 = "", IFERROR(AND(LEN('Upload Data'!$A515 ) = 11, LEFT('Upload Data'!$A515, 4) = "FSC-", MID('Upload Data'!$A515, 5, 1) &gt;= "A", MID('Upload Data'!$A515, 5, 1) &lt;= "Z", V528 &gt; 0, INT(V528) = V528), FALSE)), FALSE)</f>
        <v>1</v>
      </c>
      <c r="V528" s="30">
        <f>IFERROR(VALUE(RIGHT('Upload Data'!$A515, 6)), -1)</f>
        <v>-1</v>
      </c>
      <c r="W528" s="30"/>
      <c r="X528" s="30" t="b">
        <f>IFERROR(OR('Upload Data'!$B515 = "", IFERROR(AND(LEN(AA528) &gt;= 2, MATCH(AB528, listCertificateTypes, 0), AC528 &gt; -1, INT(AC528) = AC528), FALSE)), FALSE)</f>
        <v>1</v>
      </c>
      <c r="Y528" s="30">
        <f>IFERROR(FIND("-", 'Upload Data'!$B515, 1), 1000)</f>
        <v>1000</v>
      </c>
      <c r="Z528" s="30">
        <f>IFERROR(FIND("-", 'Upload Data'!$B515, Y528 + 1), 1000)</f>
        <v>1000</v>
      </c>
      <c r="AA528" s="30" t="str">
        <f>IFERROR(LEFT('Upload Data'!$B515, Y528 - 1), "")</f>
        <v/>
      </c>
      <c r="AB528" s="30" t="str">
        <f>IFERROR(MID('Upload Data'!$B515, Y528 + 1, Z528 - Y528 - 1), "")</f>
        <v/>
      </c>
      <c r="AC528" s="30">
        <f>IFERROR(VALUE(RIGHT('Upload Data'!$B515, 6)), -1)</f>
        <v>-1</v>
      </c>
    </row>
    <row r="529" spans="1:29">
      <c r="A529" s="29">
        <f t="shared" si="68"/>
        <v>516</v>
      </c>
      <c r="B529" s="28" t="b">
        <f>NOT(IFERROR('Upload Data'!A516 = "ERROR", TRUE))</f>
        <v>1</v>
      </c>
      <c r="C529" s="28">
        <f t="shared" si="69"/>
        <v>516</v>
      </c>
      <c r="D529" s="30" t="b">
        <f>IF(B529, ('Upload Data'!A516 &amp; 'Upload Data'!B516 &amp; 'Upload Data'!D516 &amp; 'Upload Data'!E516 &amp; 'Upload Data'!F516) &lt;&gt; "", FALSE)</f>
        <v>0</v>
      </c>
      <c r="E529" s="28" t="str">
        <f t="shared" si="65"/>
        <v/>
      </c>
      <c r="F529" s="28" t="str">
        <f t="shared" si="66"/>
        <v/>
      </c>
      <c r="G529" s="30" t="b">
        <f t="shared" si="67"/>
        <v>1</v>
      </c>
      <c r="H529" s="30" t="b">
        <f>IFERROR(AND(OR(NOT(D529), 'Upload Data'!$A516 &lt;&gt; "", 'Upload Data'!$B516 &lt;&gt; ""), I529, J529, S529 &lt;= 1), FALSE)</f>
        <v>1</v>
      </c>
      <c r="I529" s="30" t="b">
        <f t="shared" si="70"/>
        <v>1</v>
      </c>
      <c r="J529" s="30" t="b">
        <f t="shared" si="71"/>
        <v>1</v>
      </c>
      <c r="K529" s="31" t="s">
        <v>81</v>
      </c>
      <c r="L529" s="31" t="s">
        <v>81</v>
      </c>
      <c r="M529" s="30" t="b">
        <f>IFERROR(OR(NOT(D529), 'Upload Data'!E516 &lt;&gt; ""), FALSE)</f>
        <v>1</v>
      </c>
      <c r="N529" s="30" t="b">
        <f>IFERROR(OR(AND(NOT(D529), 'Upload Data'!F516 = ""), IFERROR(MATCH('Upload Data'!F516, listTradingRelationship, 0), FALSE)), FALSE)</f>
        <v>1</v>
      </c>
      <c r="O529" s="30"/>
      <c r="P529" s="30"/>
      <c r="Q529" s="30"/>
      <c r="R529" s="30" t="str">
        <f>IFERROR(IF('Upload Data'!$A516 &lt;&gt; "", 'Upload Data'!$A516, 'Upload Data'!$B516) &amp; "-" &amp; 'Upload Data'!$C516, "-")</f>
        <v>-</v>
      </c>
      <c r="S529" s="30">
        <f t="shared" si="72"/>
        <v>0</v>
      </c>
      <c r="T529" s="30"/>
      <c r="U529" s="30" t="b">
        <f>IFERROR(OR('Upload Data'!$A516 = "", IFERROR(AND(LEN('Upload Data'!$A516 ) = 11, LEFT('Upload Data'!$A516, 4) = "FSC-", MID('Upload Data'!$A516, 5, 1) &gt;= "A", MID('Upload Data'!$A516, 5, 1) &lt;= "Z", V529 &gt; 0, INT(V529) = V529), FALSE)), FALSE)</f>
        <v>1</v>
      </c>
      <c r="V529" s="30">
        <f>IFERROR(VALUE(RIGHT('Upload Data'!$A516, 6)), -1)</f>
        <v>-1</v>
      </c>
      <c r="W529" s="30"/>
      <c r="X529" s="30" t="b">
        <f>IFERROR(OR('Upload Data'!$B516 = "", IFERROR(AND(LEN(AA529) &gt;= 2, MATCH(AB529, listCertificateTypes, 0), AC529 &gt; -1, INT(AC529) = AC529), FALSE)), FALSE)</f>
        <v>1</v>
      </c>
      <c r="Y529" s="30">
        <f>IFERROR(FIND("-", 'Upload Data'!$B516, 1), 1000)</f>
        <v>1000</v>
      </c>
      <c r="Z529" s="30">
        <f>IFERROR(FIND("-", 'Upload Data'!$B516, Y529 + 1), 1000)</f>
        <v>1000</v>
      </c>
      <c r="AA529" s="30" t="str">
        <f>IFERROR(LEFT('Upload Data'!$B516, Y529 - 1), "")</f>
        <v/>
      </c>
      <c r="AB529" s="30" t="str">
        <f>IFERROR(MID('Upload Data'!$B516, Y529 + 1, Z529 - Y529 - 1), "")</f>
        <v/>
      </c>
      <c r="AC529" s="30">
        <f>IFERROR(VALUE(RIGHT('Upload Data'!$B516, 6)), -1)</f>
        <v>-1</v>
      </c>
    </row>
    <row r="530" spans="1:29">
      <c r="A530" s="29">
        <f t="shared" si="68"/>
        <v>517</v>
      </c>
      <c r="B530" s="28" t="b">
        <f>NOT(IFERROR('Upload Data'!A517 = "ERROR", TRUE))</f>
        <v>1</v>
      </c>
      <c r="C530" s="28">
        <f t="shared" si="69"/>
        <v>517</v>
      </c>
      <c r="D530" s="30" t="b">
        <f>IF(B530, ('Upload Data'!A517 &amp; 'Upload Data'!B517 &amp; 'Upload Data'!D517 &amp; 'Upload Data'!E517 &amp; 'Upload Data'!F517) &lt;&gt; "", FALSE)</f>
        <v>0</v>
      </c>
      <c r="E530" s="28" t="str">
        <f t="shared" si="65"/>
        <v/>
      </c>
      <c r="F530" s="28" t="str">
        <f t="shared" si="66"/>
        <v/>
      </c>
      <c r="G530" s="30" t="b">
        <f t="shared" si="67"/>
        <v>1</v>
      </c>
      <c r="H530" s="30" t="b">
        <f>IFERROR(AND(OR(NOT(D530), 'Upload Data'!$A517 &lt;&gt; "", 'Upload Data'!$B517 &lt;&gt; ""), I530, J530, S530 &lt;= 1), FALSE)</f>
        <v>1</v>
      </c>
      <c r="I530" s="30" t="b">
        <f t="shared" si="70"/>
        <v>1</v>
      </c>
      <c r="J530" s="30" t="b">
        <f t="shared" si="71"/>
        <v>1</v>
      </c>
      <c r="K530" s="31" t="s">
        <v>81</v>
      </c>
      <c r="L530" s="31" t="s">
        <v>81</v>
      </c>
      <c r="M530" s="30" t="b">
        <f>IFERROR(OR(NOT(D530), 'Upload Data'!E517 &lt;&gt; ""), FALSE)</f>
        <v>1</v>
      </c>
      <c r="N530" s="30" t="b">
        <f>IFERROR(OR(AND(NOT(D530), 'Upload Data'!F517 = ""), IFERROR(MATCH('Upload Data'!F517, listTradingRelationship, 0), FALSE)), FALSE)</f>
        <v>1</v>
      </c>
      <c r="O530" s="30"/>
      <c r="P530" s="30"/>
      <c r="Q530" s="30"/>
      <c r="R530" s="30" t="str">
        <f>IFERROR(IF('Upload Data'!$A517 &lt;&gt; "", 'Upload Data'!$A517, 'Upload Data'!$B517) &amp; "-" &amp; 'Upload Data'!$C517, "-")</f>
        <v>-</v>
      </c>
      <c r="S530" s="30">
        <f t="shared" si="72"/>
        <v>0</v>
      </c>
      <c r="T530" s="30"/>
      <c r="U530" s="30" t="b">
        <f>IFERROR(OR('Upload Data'!$A517 = "", IFERROR(AND(LEN('Upload Data'!$A517 ) = 11, LEFT('Upload Data'!$A517, 4) = "FSC-", MID('Upload Data'!$A517, 5, 1) &gt;= "A", MID('Upload Data'!$A517, 5, 1) &lt;= "Z", V530 &gt; 0, INT(V530) = V530), FALSE)), FALSE)</f>
        <v>1</v>
      </c>
      <c r="V530" s="30">
        <f>IFERROR(VALUE(RIGHT('Upload Data'!$A517, 6)), -1)</f>
        <v>-1</v>
      </c>
      <c r="W530" s="30"/>
      <c r="X530" s="30" t="b">
        <f>IFERROR(OR('Upload Data'!$B517 = "", IFERROR(AND(LEN(AA530) &gt;= 2, MATCH(AB530, listCertificateTypes, 0), AC530 &gt; -1, INT(AC530) = AC530), FALSE)), FALSE)</f>
        <v>1</v>
      </c>
      <c r="Y530" s="30">
        <f>IFERROR(FIND("-", 'Upload Data'!$B517, 1), 1000)</f>
        <v>1000</v>
      </c>
      <c r="Z530" s="30">
        <f>IFERROR(FIND("-", 'Upload Data'!$B517, Y530 + 1), 1000)</f>
        <v>1000</v>
      </c>
      <c r="AA530" s="30" t="str">
        <f>IFERROR(LEFT('Upload Data'!$B517, Y530 - 1), "")</f>
        <v/>
      </c>
      <c r="AB530" s="30" t="str">
        <f>IFERROR(MID('Upload Data'!$B517, Y530 + 1, Z530 - Y530 - 1), "")</f>
        <v/>
      </c>
      <c r="AC530" s="30">
        <f>IFERROR(VALUE(RIGHT('Upload Data'!$B517, 6)), -1)</f>
        <v>-1</v>
      </c>
    </row>
    <row r="531" spans="1:29">
      <c r="A531" s="29">
        <f t="shared" si="68"/>
        <v>518</v>
      </c>
      <c r="B531" s="28" t="b">
        <f>NOT(IFERROR('Upload Data'!A518 = "ERROR", TRUE))</f>
        <v>1</v>
      </c>
      <c r="C531" s="28">
        <f t="shared" si="69"/>
        <v>518</v>
      </c>
      <c r="D531" s="30" t="b">
        <f>IF(B531, ('Upload Data'!A518 &amp; 'Upload Data'!B518 &amp; 'Upload Data'!D518 &amp; 'Upload Data'!E518 &amp; 'Upload Data'!F518) &lt;&gt; "", FALSE)</f>
        <v>0</v>
      </c>
      <c r="E531" s="28" t="str">
        <f t="shared" si="65"/>
        <v/>
      </c>
      <c r="F531" s="28" t="str">
        <f t="shared" si="66"/>
        <v/>
      </c>
      <c r="G531" s="30" t="b">
        <f t="shared" si="67"/>
        <v>1</v>
      </c>
      <c r="H531" s="30" t="b">
        <f>IFERROR(AND(OR(NOT(D531), 'Upload Data'!$A518 &lt;&gt; "", 'Upload Data'!$B518 &lt;&gt; ""), I531, J531, S531 &lt;= 1), FALSE)</f>
        <v>1</v>
      </c>
      <c r="I531" s="30" t="b">
        <f t="shared" si="70"/>
        <v>1</v>
      </c>
      <c r="J531" s="30" t="b">
        <f t="shared" si="71"/>
        <v>1</v>
      </c>
      <c r="K531" s="31" t="s">
        <v>81</v>
      </c>
      <c r="L531" s="31" t="s">
        <v>81</v>
      </c>
      <c r="M531" s="30" t="b">
        <f>IFERROR(OR(NOT(D531), 'Upload Data'!E518 &lt;&gt; ""), FALSE)</f>
        <v>1</v>
      </c>
      <c r="N531" s="30" t="b">
        <f>IFERROR(OR(AND(NOT(D531), 'Upload Data'!F518 = ""), IFERROR(MATCH('Upload Data'!F518, listTradingRelationship, 0), FALSE)), FALSE)</f>
        <v>1</v>
      </c>
      <c r="O531" s="30"/>
      <c r="P531" s="30"/>
      <c r="Q531" s="30"/>
      <c r="R531" s="30" t="str">
        <f>IFERROR(IF('Upload Data'!$A518 &lt;&gt; "", 'Upload Data'!$A518, 'Upload Data'!$B518) &amp; "-" &amp; 'Upload Data'!$C518, "-")</f>
        <v>-</v>
      </c>
      <c r="S531" s="30">
        <f t="shared" si="72"/>
        <v>0</v>
      </c>
      <c r="T531" s="30"/>
      <c r="U531" s="30" t="b">
        <f>IFERROR(OR('Upload Data'!$A518 = "", IFERROR(AND(LEN('Upload Data'!$A518 ) = 11, LEFT('Upload Data'!$A518, 4) = "FSC-", MID('Upload Data'!$A518, 5, 1) &gt;= "A", MID('Upload Data'!$A518, 5, 1) &lt;= "Z", V531 &gt; 0, INT(V531) = V531), FALSE)), FALSE)</f>
        <v>1</v>
      </c>
      <c r="V531" s="30">
        <f>IFERROR(VALUE(RIGHT('Upload Data'!$A518, 6)), -1)</f>
        <v>-1</v>
      </c>
      <c r="W531" s="30"/>
      <c r="X531" s="30" t="b">
        <f>IFERROR(OR('Upload Data'!$B518 = "", IFERROR(AND(LEN(AA531) &gt;= 2, MATCH(AB531, listCertificateTypes, 0), AC531 &gt; -1, INT(AC531) = AC531), FALSE)), FALSE)</f>
        <v>1</v>
      </c>
      <c r="Y531" s="30">
        <f>IFERROR(FIND("-", 'Upload Data'!$B518, 1), 1000)</f>
        <v>1000</v>
      </c>
      <c r="Z531" s="30">
        <f>IFERROR(FIND("-", 'Upload Data'!$B518, Y531 + 1), 1000)</f>
        <v>1000</v>
      </c>
      <c r="AA531" s="30" t="str">
        <f>IFERROR(LEFT('Upload Data'!$B518, Y531 - 1), "")</f>
        <v/>
      </c>
      <c r="AB531" s="30" t="str">
        <f>IFERROR(MID('Upload Data'!$B518, Y531 + 1, Z531 - Y531 - 1), "")</f>
        <v/>
      </c>
      <c r="AC531" s="30">
        <f>IFERROR(VALUE(RIGHT('Upload Data'!$B518, 6)), -1)</f>
        <v>-1</v>
      </c>
    </row>
    <row r="532" spans="1:29">
      <c r="A532" s="29">
        <f t="shared" si="68"/>
        <v>519</v>
      </c>
      <c r="B532" s="28" t="b">
        <f>NOT(IFERROR('Upload Data'!A519 = "ERROR", TRUE))</f>
        <v>1</v>
      </c>
      <c r="C532" s="28">
        <f t="shared" si="69"/>
        <v>519</v>
      </c>
      <c r="D532" s="30" t="b">
        <f>IF(B532, ('Upload Data'!A519 &amp; 'Upload Data'!B519 &amp; 'Upload Data'!D519 &amp; 'Upload Data'!E519 &amp; 'Upload Data'!F519) &lt;&gt; "", FALSE)</f>
        <v>0</v>
      </c>
      <c r="E532" s="28" t="str">
        <f t="shared" si="65"/>
        <v/>
      </c>
      <c r="F532" s="28" t="str">
        <f t="shared" si="66"/>
        <v/>
      </c>
      <c r="G532" s="30" t="b">
        <f t="shared" si="67"/>
        <v>1</v>
      </c>
      <c r="H532" s="30" t="b">
        <f>IFERROR(AND(OR(NOT(D532), 'Upload Data'!$A519 &lt;&gt; "", 'Upload Data'!$B519 &lt;&gt; ""), I532, J532, S532 &lt;= 1), FALSE)</f>
        <v>1</v>
      </c>
      <c r="I532" s="30" t="b">
        <f t="shared" si="70"/>
        <v>1</v>
      </c>
      <c r="J532" s="30" t="b">
        <f t="shared" si="71"/>
        <v>1</v>
      </c>
      <c r="K532" s="31" t="s">
        <v>81</v>
      </c>
      <c r="L532" s="31" t="s">
        <v>81</v>
      </c>
      <c r="M532" s="30" t="b">
        <f>IFERROR(OR(NOT(D532), 'Upload Data'!E519 &lt;&gt; ""), FALSE)</f>
        <v>1</v>
      </c>
      <c r="N532" s="30" t="b">
        <f>IFERROR(OR(AND(NOT(D532), 'Upload Data'!F519 = ""), IFERROR(MATCH('Upload Data'!F519, listTradingRelationship, 0), FALSE)), FALSE)</f>
        <v>1</v>
      </c>
      <c r="O532" s="30"/>
      <c r="P532" s="30"/>
      <c r="Q532" s="30"/>
      <c r="R532" s="30" t="str">
        <f>IFERROR(IF('Upload Data'!$A519 &lt;&gt; "", 'Upload Data'!$A519, 'Upload Data'!$B519) &amp; "-" &amp; 'Upload Data'!$C519, "-")</f>
        <v>-</v>
      </c>
      <c r="S532" s="30">
        <f t="shared" si="72"/>
        <v>0</v>
      </c>
      <c r="T532" s="30"/>
      <c r="U532" s="30" t="b">
        <f>IFERROR(OR('Upload Data'!$A519 = "", IFERROR(AND(LEN('Upload Data'!$A519 ) = 11, LEFT('Upload Data'!$A519, 4) = "FSC-", MID('Upload Data'!$A519, 5, 1) &gt;= "A", MID('Upload Data'!$A519, 5, 1) &lt;= "Z", V532 &gt; 0, INT(V532) = V532), FALSE)), FALSE)</f>
        <v>1</v>
      </c>
      <c r="V532" s="30">
        <f>IFERROR(VALUE(RIGHT('Upload Data'!$A519, 6)), -1)</f>
        <v>-1</v>
      </c>
      <c r="W532" s="30"/>
      <c r="X532" s="30" t="b">
        <f>IFERROR(OR('Upload Data'!$B519 = "", IFERROR(AND(LEN(AA532) &gt;= 2, MATCH(AB532, listCertificateTypes, 0), AC532 &gt; -1, INT(AC532) = AC532), FALSE)), FALSE)</f>
        <v>1</v>
      </c>
      <c r="Y532" s="30">
        <f>IFERROR(FIND("-", 'Upload Data'!$B519, 1), 1000)</f>
        <v>1000</v>
      </c>
      <c r="Z532" s="30">
        <f>IFERROR(FIND("-", 'Upload Data'!$B519, Y532 + 1), 1000)</f>
        <v>1000</v>
      </c>
      <c r="AA532" s="30" t="str">
        <f>IFERROR(LEFT('Upload Data'!$B519, Y532 - 1), "")</f>
        <v/>
      </c>
      <c r="AB532" s="30" t="str">
        <f>IFERROR(MID('Upload Data'!$B519, Y532 + 1, Z532 - Y532 - 1), "")</f>
        <v/>
      </c>
      <c r="AC532" s="30">
        <f>IFERROR(VALUE(RIGHT('Upload Data'!$B519, 6)), -1)</f>
        <v>-1</v>
      </c>
    </row>
    <row r="533" spans="1:29">
      <c r="A533" s="29">
        <f t="shared" si="68"/>
        <v>520</v>
      </c>
      <c r="B533" s="28" t="b">
        <f>NOT(IFERROR('Upload Data'!A520 = "ERROR", TRUE))</f>
        <v>1</v>
      </c>
      <c r="C533" s="28">
        <f t="shared" si="69"/>
        <v>520</v>
      </c>
      <c r="D533" s="30" t="b">
        <f>IF(B533, ('Upload Data'!A520 &amp; 'Upload Data'!B520 &amp; 'Upload Data'!D520 &amp; 'Upload Data'!E520 &amp; 'Upload Data'!F520) &lt;&gt; "", FALSE)</f>
        <v>0</v>
      </c>
      <c r="E533" s="28" t="str">
        <f t="shared" si="65"/>
        <v/>
      </c>
      <c r="F533" s="28" t="str">
        <f t="shared" si="66"/>
        <v/>
      </c>
      <c r="G533" s="30" t="b">
        <f t="shared" si="67"/>
        <v>1</v>
      </c>
      <c r="H533" s="30" t="b">
        <f>IFERROR(AND(OR(NOT(D533), 'Upload Data'!$A520 &lt;&gt; "", 'Upload Data'!$B520 &lt;&gt; ""), I533, J533, S533 &lt;= 1), FALSE)</f>
        <v>1</v>
      </c>
      <c r="I533" s="30" t="b">
        <f t="shared" si="70"/>
        <v>1</v>
      </c>
      <c r="J533" s="30" t="b">
        <f t="shared" si="71"/>
        <v>1</v>
      </c>
      <c r="K533" s="31" t="s">
        <v>81</v>
      </c>
      <c r="L533" s="31" t="s">
        <v>81</v>
      </c>
      <c r="M533" s="30" t="b">
        <f>IFERROR(OR(NOT(D533), 'Upload Data'!E520 &lt;&gt; ""), FALSE)</f>
        <v>1</v>
      </c>
      <c r="N533" s="30" t="b">
        <f>IFERROR(OR(AND(NOT(D533), 'Upload Data'!F520 = ""), IFERROR(MATCH('Upload Data'!F520, listTradingRelationship, 0), FALSE)), FALSE)</f>
        <v>1</v>
      </c>
      <c r="O533" s="30"/>
      <c r="P533" s="30"/>
      <c r="Q533" s="30"/>
      <c r="R533" s="30" t="str">
        <f>IFERROR(IF('Upload Data'!$A520 &lt;&gt; "", 'Upload Data'!$A520, 'Upload Data'!$B520) &amp; "-" &amp; 'Upload Data'!$C520, "-")</f>
        <v>-</v>
      </c>
      <c r="S533" s="30">
        <f t="shared" si="72"/>
        <v>0</v>
      </c>
      <c r="T533" s="30"/>
      <c r="U533" s="30" t="b">
        <f>IFERROR(OR('Upload Data'!$A520 = "", IFERROR(AND(LEN('Upload Data'!$A520 ) = 11, LEFT('Upload Data'!$A520, 4) = "FSC-", MID('Upload Data'!$A520, 5, 1) &gt;= "A", MID('Upload Data'!$A520, 5, 1) &lt;= "Z", V533 &gt; 0, INT(V533) = V533), FALSE)), FALSE)</f>
        <v>1</v>
      </c>
      <c r="V533" s="30">
        <f>IFERROR(VALUE(RIGHT('Upload Data'!$A520, 6)), -1)</f>
        <v>-1</v>
      </c>
      <c r="W533" s="30"/>
      <c r="X533" s="30" t="b">
        <f>IFERROR(OR('Upload Data'!$B520 = "", IFERROR(AND(LEN(AA533) &gt;= 2, MATCH(AB533, listCertificateTypes, 0), AC533 &gt; -1, INT(AC533) = AC533), FALSE)), FALSE)</f>
        <v>1</v>
      </c>
      <c r="Y533" s="30">
        <f>IFERROR(FIND("-", 'Upload Data'!$B520, 1), 1000)</f>
        <v>1000</v>
      </c>
      <c r="Z533" s="30">
        <f>IFERROR(FIND("-", 'Upload Data'!$B520, Y533 + 1), 1000)</f>
        <v>1000</v>
      </c>
      <c r="AA533" s="30" t="str">
        <f>IFERROR(LEFT('Upload Data'!$B520, Y533 - 1), "")</f>
        <v/>
      </c>
      <c r="AB533" s="30" t="str">
        <f>IFERROR(MID('Upload Data'!$B520, Y533 + 1, Z533 - Y533 - 1), "")</f>
        <v/>
      </c>
      <c r="AC533" s="30">
        <f>IFERROR(VALUE(RIGHT('Upload Data'!$B520, 6)), -1)</f>
        <v>-1</v>
      </c>
    </row>
    <row r="534" spans="1:29">
      <c r="A534" s="29">
        <f t="shared" si="68"/>
        <v>521</v>
      </c>
      <c r="B534" s="28" t="b">
        <f>NOT(IFERROR('Upload Data'!A521 = "ERROR", TRUE))</f>
        <v>1</v>
      </c>
      <c r="C534" s="28">
        <f t="shared" si="69"/>
        <v>521</v>
      </c>
      <c r="D534" s="30" t="b">
        <f>IF(B534, ('Upload Data'!A521 &amp; 'Upload Data'!B521 &amp; 'Upload Data'!D521 &amp; 'Upload Data'!E521 &amp; 'Upload Data'!F521) &lt;&gt; "", FALSE)</f>
        <v>0</v>
      </c>
      <c r="E534" s="28" t="str">
        <f t="shared" si="65"/>
        <v/>
      </c>
      <c r="F534" s="28" t="str">
        <f t="shared" si="66"/>
        <v/>
      </c>
      <c r="G534" s="30" t="b">
        <f t="shared" si="67"/>
        <v>1</v>
      </c>
      <c r="H534" s="30" t="b">
        <f>IFERROR(AND(OR(NOT(D534), 'Upload Data'!$A521 &lt;&gt; "", 'Upload Data'!$B521 &lt;&gt; ""), I534, J534, S534 &lt;= 1), FALSE)</f>
        <v>1</v>
      </c>
      <c r="I534" s="30" t="b">
        <f t="shared" si="70"/>
        <v>1</v>
      </c>
      <c r="J534" s="30" t="b">
        <f t="shared" si="71"/>
        <v>1</v>
      </c>
      <c r="K534" s="31" t="s">
        <v>81</v>
      </c>
      <c r="L534" s="31" t="s">
        <v>81</v>
      </c>
      <c r="M534" s="30" t="b">
        <f>IFERROR(OR(NOT(D534), 'Upload Data'!E521 &lt;&gt; ""), FALSE)</f>
        <v>1</v>
      </c>
      <c r="N534" s="30" t="b">
        <f>IFERROR(OR(AND(NOT(D534), 'Upload Data'!F521 = ""), IFERROR(MATCH('Upload Data'!F521, listTradingRelationship, 0), FALSE)), FALSE)</f>
        <v>1</v>
      </c>
      <c r="O534" s="30"/>
      <c r="P534" s="30"/>
      <c r="Q534" s="30"/>
      <c r="R534" s="30" t="str">
        <f>IFERROR(IF('Upload Data'!$A521 &lt;&gt; "", 'Upload Data'!$A521, 'Upload Data'!$B521) &amp; "-" &amp; 'Upload Data'!$C521, "-")</f>
        <v>-</v>
      </c>
      <c r="S534" s="30">
        <f t="shared" si="72"/>
        <v>0</v>
      </c>
      <c r="T534" s="30"/>
      <c r="U534" s="30" t="b">
        <f>IFERROR(OR('Upload Data'!$A521 = "", IFERROR(AND(LEN('Upload Data'!$A521 ) = 11, LEFT('Upload Data'!$A521, 4) = "FSC-", MID('Upload Data'!$A521, 5, 1) &gt;= "A", MID('Upload Data'!$A521, 5, 1) &lt;= "Z", V534 &gt; 0, INT(V534) = V534), FALSE)), FALSE)</f>
        <v>1</v>
      </c>
      <c r="V534" s="30">
        <f>IFERROR(VALUE(RIGHT('Upload Data'!$A521, 6)), -1)</f>
        <v>-1</v>
      </c>
      <c r="W534" s="30"/>
      <c r="X534" s="30" t="b">
        <f>IFERROR(OR('Upload Data'!$B521 = "", IFERROR(AND(LEN(AA534) &gt;= 2, MATCH(AB534, listCertificateTypes, 0), AC534 &gt; -1, INT(AC534) = AC534), FALSE)), FALSE)</f>
        <v>1</v>
      </c>
      <c r="Y534" s="30">
        <f>IFERROR(FIND("-", 'Upload Data'!$B521, 1), 1000)</f>
        <v>1000</v>
      </c>
      <c r="Z534" s="30">
        <f>IFERROR(FIND("-", 'Upload Data'!$B521, Y534 + 1), 1000)</f>
        <v>1000</v>
      </c>
      <c r="AA534" s="30" t="str">
        <f>IFERROR(LEFT('Upload Data'!$B521, Y534 - 1), "")</f>
        <v/>
      </c>
      <c r="AB534" s="30" t="str">
        <f>IFERROR(MID('Upload Data'!$B521, Y534 + 1, Z534 - Y534 - 1), "")</f>
        <v/>
      </c>
      <c r="AC534" s="30">
        <f>IFERROR(VALUE(RIGHT('Upload Data'!$B521, 6)), -1)</f>
        <v>-1</v>
      </c>
    </row>
    <row r="535" spans="1:29">
      <c r="A535" s="29">
        <f t="shared" si="68"/>
        <v>522</v>
      </c>
      <c r="B535" s="28" t="b">
        <f>NOT(IFERROR('Upload Data'!A522 = "ERROR", TRUE))</f>
        <v>1</v>
      </c>
      <c r="C535" s="28">
        <f t="shared" si="69"/>
        <v>522</v>
      </c>
      <c r="D535" s="30" t="b">
        <f>IF(B535, ('Upload Data'!A522 &amp; 'Upload Data'!B522 &amp; 'Upload Data'!D522 &amp; 'Upload Data'!E522 &amp; 'Upload Data'!F522) &lt;&gt; "", FALSE)</f>
        <v>0</v>
      </c>
      <c r="E535" s="28" t="str">
        <f t="shared" si="65"/>
        <v/>
      </c>
      <c r="F535" s="28" t="str">
        <f t="shared" si="66"/>
        <v/>
      </c>
      <c r="G535" s="30" t="b">
        <f t="shared" si="67"/>
        <v>1</v>
      </c>
      <c r="H535" s="30" t="b">
        <f>IFERROR(AND(OR(NOT(D535), 'Upload Data'!$A522 &lt;&gt; "", 'Upload Data'!$B522 &lt;&gt; ""), I535, J535, S535 &lt;= 1), FALSE)</f>
        <v>1</v>
      </c>
      <c r="I535" s="30" t="b">
        <f t="shared" si="70"/>
        <v>1</v>
      </c>
      <c r="J535" s="30" t="b">
        <f t="shared" si="71"/>
        <v>1</v>
      </c>
      <c r="K535" s="31" t="s">
        <v>81</v>
      </c>
      <c r="L535" s="31" t="s">
        <v>81</v>
      </c>
      <c r="M535" s="30" t="b">
        <f>IFERROR(OR(NOT(D535), 'Upload Data'!E522 &lt;&gt; ""), FALSE)</f>
        <v>1</v>
      </c>
      <c r="N535" s="30" t="b">
        <f>IFERROR(OR(AND(NOT(D535), 'Upload Data'!F522 = ""), IFERROR(MATCH('Upload Data'!F522, listTradingRelationship, 0), FALSE)), FALSE)</f>
        <v>1</v>
      </c>
      <c r="O535" s="30"/>
      <c r="P535" s="30"/>
      <c r="Q535" s="30"/>
      <c r="R535" s="30" t="str">
        <f>IFERROR(IF('Upload Data'!$A522 &lt;&gt; "", 'Upload Data'!$A522, 'Upload Data'!$B522) &amp; "-" &amp; 'Upload Data'!$C522, "-")</f>
        <v>-</v>
      </c>
      <c r="S535" s="30">
        <f t="shared" si="72"/>
        <v>0</v>
      </c>
      <c r="T535" s="30"/>
      <c r="U535" s="30" t="b">
        <f>IFERROR(OR('Upload Data'!$A522 = "", IFERROR(AND(LEN('Upload Data'!$A522 ) = 11, LEFT('Upload Data'!$A522, 4) = "FSC-", MID('Upload Data'!$A522, 5, 1) &gt;= "A", MID('Upload Data'!$A522, 5, 1) &lt;= "Z", V535 &gt; 0, INT(V535) = V535), FALSE)), FALSE)</f>
        <v>1</v>
      </c>
      <c r="V535" s="30">
        <f>IFERROR(VALUE(RIGHT('Upload Data'!$A522, 6)), -1)</f>
        <v>-1</v>
      </c>
      <c r="W535" s="30"/>
      <c r="X535" s="30" t="b">
        <f>IFERROR(OR('Upload Data'!$B522 = "", IFERROR(AND(LEN(AA535) &gt;= 2, MATCH(AB535, listCertificateTypes, 0), AC535 &gt; -1, INT(AC535) = AC535), FALSE)), FALSE)</f>
        <v>1</v>
      </c>
      <c r="Y535" s="30">
        <f>IFERROR(FIND("-", 'Upload Data'!$B522, 1), 1000)</f>
        <v>1000</v>
      </c>
      <c r="Z535" s="30">
        <f>IFERROR(FIND("-", 'Upload Data'!$B522, Y535 + 1), 1000)</f>
        <v>1000</v>
      </c>
      <c r="AA535" s="30" t="str">
        <f>IFERROR(LEFT('Upload Data'!$B522, Y535 - 1), "")</f>
        <v/>
      </c>
      <c r="AB535" s="30" t="str">
        <f>IFERROR(MID('Upload Data'!$B522, Y535 + 1, Z535 - Y535 - 1), "")</f>
        <v/>
      </c>
      <c r="AC535" s="30">
        <f>IFERROR(VALUE(RIGHT('Upload Data'!$B522, 6)), -1)</f>
        <v>-1</v>
      </c>
    </row>
    <row r="536" spans="1:29">
      <c r="A536" s="29">
        <f t="shared" si="68"/>
        <v>523</v>
      </c>
      <c r="B536" s="28" t="b">
        <f>NOT(IFERROR('Upload Data'!A523 = "ERROR", TRUE))</f>
        <v>1</v>
      </c>
      <c r="C536" s="28">
        <f t="shared" si="69"/>
        <v>523</v>
      </c>
      <c r="D536" s="30" t="b">
        <f>IF(B536, ('Upload Data'!A523 &amp; 'Upload Data'!B523 &amp; 'Upload Data'!D523 &amp; 'Upload Data'!E523 &amp; 'Upload Data'!F523) &lt;&gt; "", FALSE)</f>
        <v>0</v>
      </c>
      <c r="E536" s="28" t="str">
        <f t="shared" si="65"/>
        <v/>
      </c>
      <c r="F536" s="28" t="str">
        <f t="shared" si="66"/>
        <v/>
      </c>
      <c r="G536" s="30" t="b">
        <f t="shared" si="67"/>
        <v>1</v>
      </c>
      <c r="H536" s="30" t="b">
        <f>IFERROR(AND(OR(NOT(D536), 'Upload Data'!$A523 &lt;&gt; "", 'Upload Data'!$B523 &lt;&gt; ""), I536, J536, S536 &lt;= 1), FALSE)</f>
        <v>1</v>
      </c>
      <c r="I536" s="30" t="b">
        <f t="shared" si="70"/>
        <v>1</v>
      </c>
      <c r="J536" s="30" t="b">
        <f t="shared" si="71"/>
        <v>1</v>
      </c>
      <c r="K536" s="31" t="s">
        <v>81</v>
      </c>
      <c r="L536" s="31" t="s">
        <v>81</v>
      </c>
      <c r="M536" s="30" t="b">
        <f>IFERROR(OR(NOT(D536), 'Upload Data'!E523 &lt;&gt; ""), FALSE)</f>
        <v>1</v>
      </c>
      <c r="N536" s="30" t="b">
        <f>IFERROR(OR(AND(NOT(D536), 'Upload Data'!F523 = ""), IFERROR(MATCH('Upload Data'!F523, listTradingRelationship, 0), FALSE)), FALSE)</f>
        <v>1</v>
      </c>
      <c r="O536" s="30"/>
      <c r="P536" s="30"/>
      <c r="Q536" s="30"/>
      <c r="R536" s="30" t="str">
        <f>IFERROR(IF('Upload Data'!$A523 &lt;&gt; "", 'Upload Data'!$A523, 'Upload Data'!$B523) &amp; "-" &amp; 'Upload Data'!$C523, "-")</f>
        <v>-</v>
      </c>
      <c r="S536" s="30">
        <f t="shared" si="72"/>
        <v>0</v>
      </c>
      <c r="T536" s="30"/>
      <c r="U536" s="30" t="b">
        <f>IFERROR(OR('Upload Data'!$A523 = "", IFERROR(AND(LEN('Upload Data'!$A523 ) = 11, LEFT('Upload Data'!$A523, 4) = "FSC-", MID('Upload Data'!$A523, 5, 1) &gt;= "A", MID('Upload Data'!$A523, 5, 1) &lt;= "Z", V536 &gt; 0, INT(V536) = V536), FALSE)), FALSE)</f>
        <v>1</v>
      </c>
      <c r="V536" s="30">
        <f>IFERROR(VALUE(RIGHT('Upload Data'!$A523, 6)), -1)</f>
        <v>-1</v>
      </c>
      <c r="W536" s="30"/>
      <c r="X536" s="30" t="b">
        <f>IFERROR(OR('Upload Data'!$B523 = "", IFERROR(AND(LEN(AA536) &gt;= 2, MATCH(AB536, listCertificateTypes, 0), AC536 &gt; -1, INT(AC536) = AC536), FALSE)), FALSE)</f>
        <v>1</v>
      </c>
      <c r="Y536" s="30">
        <f>IFERROR(FIND("-", 'Upload Data'!$B523, 1), 1000)</f>
        <v>1000</v>
      </c>
      <c r="Z536" s="30">
        <f>IFERROR(FIND("-", 'Upload Data'!$B523, Y536 + 1), 1000)</f>
        <v>1000</v>
      </c>
      <c r="AA536" s="30" t="str">
        <f>IFERROR(LEFT('Upload Data'!$B523, Y536 - 1), "")</f>
        <v/>
      </c>
      <c r="AB536" s="30" t="str">
        <f>IFERROR(MID('Upload Data'!$B523, Y536 + 1, Z536 - Y536 - 1), "")</f>
        <v/>
      </c>
      <c r="AC536" s="30">
        <f>IFERROR(VALUE(RIGHT('Upload Data'!$B523, 6)), -1)</f>
        <v>-1</v>
      </c>
    </row>
    <row r="537" spans="1:29">
      <c r="A537" s="29">
        <f t="shared" si="68"/>
        <v>524</v>
      </c>
      <c r="B537" s="28" t="b">
        <f>NOT(IFERROR('Upload Data'!A524 = "ERROR", TRUE))</f>
        <v>1</v>
      </c>
      <c r="C537" s="28">
        <f t="shared" si="69"/>
        <v>524</v>
      </c>
      <c r="D537" s="30" t="b">
        <f>IF(B537, ('Upload Data'!A524 &amp; 'Upload Data'!B524 &amp; 'Upload Data'!D524 &amp; 'Upload Data'!E524 &amp; 'Upload Data'!F524) &lt;&gt; "", FALSE)</f>
        <v>0</v>
      </c>
      <c r="E537" s="28" t="str">
        <f t="shared" si="65"/>
        <v/>
      </c>
      <c r="F537" s="28" t="str">
        <f t="shared" si="66"/>
        <v/>
      </c>
      <c r="G537" s="30" t="b">
        <f t="shared" si="67"/>
        <v>1</v>
      </c>
      <c r="H537" s="30" t="b">
        <f>IFERROR(AND(OR(NOT(D537), 'Upload Data'!$A524 &lt;&gt; "", 'Upload Data'!$B524 &lt;&gt; ""), I537, J537, S537 &lt;= 1), FALSE)</f>
        <v>1</v>
      </c>
      <c r="I537" s="30" t="b">
        <f t="shared" si="70"/>
        <v>1</v>
      </c>
      <c r="J537" s="30" t="b">
        <f t="shared" si="71"/>
        <v>1</v>
      </c>
      <c r="K537" s="31" t="s">
        <v>81</v>
      </c>
      <c r="L537" s="31" t="s">
        <v>81</v>
      </c>
      <c r="M537" s="30" t="b">
        <f>IFERROR(OR(NOT(D537), 'Upload Data'!E524 &lt;&gt; ""), FALSE)</f>
        <v>1</v>
      </c>
      <c r="N537" s="30" t="b">
        <f>IFERROR(OR(AND(NOT(D537), 'Upload Data'!F524 = ""), IFERROR(MATCH('Upload Data'!F524, listTradingRelationship, 0), FALSE)), FALSE)</f>
        <v>1</v>
      </c>
      <c r="O537" s="30"/>
      <c r="P537" s="30"/>
      <c r="Q537" s="30"/>
      <c r="R537" s="30" t="str">
        <f>IFERROR(IF('Upload Data'!$A524 &lt;&gt; "", 'Upload Data'!$A524, 'Upload Data'!$B524) &amp; "-" &amp; 'Upload Data'!$C524, "-")</f>
        <v>-</v>
      </c>
      <c r="S537" s="30">
        <f t="shared" si="72"/>
        <v>0</v>
      </c>
      <c r="T537" s="30"/>
      <c r="U537" s="30" t="b">
        <f>IFERROR(OR('Upload Data'!$A524 = "", IFERROR(AND(LEN('Upload Data'!$A524 ) = 11, LEFT('Upload Data'!$A524, 4) = "FSC-", MID('Upload Data'!$A524, 5, 1) &gt;= "A", MID('Upload Data'!$A524, 5, 1) &lt;= "Z", V537 &gt; 0, INT(V537) = V537), FALSE)), FALSE)</f>
        <v>1</v>
      </c>
      <c r="V537" s="30">
        <f>IFERROR(VALUE(RIGHT('Upload Data'!$A524, 6)), -1)</f>
        <v>-1</v>
      </c>
      <c r="W537" s="30"/>
      <c r="X537" s="30" t="b">
        <f>IFERROR(OR('Upload Data'!$B524 = "", IFERROR(AND(LEN(AA537) &gt;= 2, MATCH(AB537, listCertificateTypes, 0), AC537 &gt; -1, INT(AC537) = AC537), FALSE)), FALSE)</f>
        <v>1</v>
      </c>
      <c r="Y537" s="30">
        <f>IFERROR(FIND("-", 'Upload Data'!$B524, 1), 1000)</f>
        <v>1000</v>
      </c>
      <c r="Z537" s="30">
        <f>IFERROR(FIND("-", 'Upload Data'!$B524, Y537 + 1), 1000)</f>
        <v>1000</v>
      </c>
      <c r="AA537" s="30" t="str">
        <f>IFERROR(LEFT('Upload Data'!$B524, Y537 - 1), "")</f>
        <v/>
      </c>
      <c r="AB537" s="30" t="str">
        <f>IFERROR(MID('Upload Data'!$B524, Y537 + 1, Z537 - Y537 - 1), "")</f>
        <v/>
      </c>
      <c r="AC537" s="30">
        <f>IFERROR(VALUE(RIGHT('Upload Data'!$B524, 6)), -1)</f>
        <v>-1</v>
      </c>
    </row>
    <row r="538" spans="1:29">
      <c r="A538" s="29">
        <f t="shared" si="68"/>
        <v>525</v>
      </c>
      <c r="B538" s="28" t="b">
        <f>NOT(IFERROR('Upload Data'!A525 = "ERROR", TRUE))</f>
        <v>1</v>
      </c>
      <c r="C538" s="28">
        <f t="shared" si="69"/>
        <v>525</v>
      </c>
      <c r="D538" s="30" t="b">
        <f>IF(B538, ('Upload Data'!A525 &amp; 'Upload Data'!B525 &amp; 'Upload Data'!D525 &amp; 'Upload Data'!E525 &amp; 'Upload Data'!F525) &lt;&gt; "", FALSE)</f>
        <v>0</v>
      </c>
      <c r="E538" s="28" t="str">
        <f t="shared" si="65"/>
        <v/>
      </c>
      <c r="F538" s="28" t="str">
        <f t="shared" si="66"/>
        <v/>
      </c>
      <c r="G538" s="30" t="b">
        <f t="shared" si="67"/>
        <v>1</v>
      </c>
      <c r="H538" s="30" t="b">
        <f>IFERROR(AND(OR(NOT(D538), 'Upload Data'!$A525 &lt;&gt; "", 'Upload Data'!$B525 &lt;&gt; ""), I538, J538, S538 &lt;= 1), FALSE)</f>
        <v>1</v>
      </c>
      <c r="I538" s="30" t="b">
        <f t="shared" si="70"/>
        <v>1</v>
      </c>
      <c r="J538" s="30" t="b">
        <f t="shared" si="71"/>
        <v>1</v>
      </c>
      <c r="K538" s="31" t="s">
        <v>81</v>
      </c>
      <c r="L538" s="31" t="s">
        <v>81</v>
      </c>
      <c r="M538" s="30" t="b">
        <f>IFERROR(OR(NOT(D538), 'Upload Data'!E525 &lt;&gt; ""), FALSE)</f>
        <v>1</v>
      </c>
      <c r="N538" s="30" t="b">
        <f>IFERROR(OR(AND(NOT(D538), 'Upload Data'!F525 = ""), IFERROR(MATCH('Upload Data'!F525, listTradingRelationship, 0), FALSE)), FALSE)</f>
        <v>1</v>
      </c>
      <c r="O538" s="30"/>
      <c r="P538" s="30"/>
      <c r="Q538" s="30"/>
      <c r="R538" s="30" t="str">
        <f>IFERROR(IF('Upload Data'!$A525 &lt;&gt; "", 'Upload Data'!$A525, 'Upload Data'!$B525) &amp; "-" &amp; 'Upload Data'!$C525, "-")</f>
        <v>-</v>
      </c>
      <c r="S538" s="30">
        <f t="shared" si="72"/>
        <v>0</v>
      </c>
      <c r="T538" s="30"/>
      <c r="U538" s="30" t="b">
        <f>IFERROR(OR('Upload Data'!$A525 = "", IFERROR(AND(LEN('Upload Data'!$A525 ) = 11, LEFT('Upload Data'!$A525, 4) = "FSC-", MID('Upload Data'!$A525, 5, 1) &gt;= "A", MID('Upload Data'!$A525, 5, 1) &lt;= "Z", V538 &gt; 0, INT(V538) = V538), FALSE)), FALSE)</f>
        <v>1</v>
      </c>
      <c r="V538" s="30">
        <f>IFERROR(VALUE(RIGHT('Upload Data'!$A525, 6)), -1)</f>
        <v>-1</v>
      </c>
      <c r="W538" s="30"/>
      <c r="X538" s="30" t="b">
        <f>IFERROR(OR('Upload Data'!$B525 = "", IFERROR(AND(LEN(AA538) &gt;= 2, MATCH(AB538, listCertificateTypes, 0), AC538 &gt; -1, INT(AC538) = AC538), FALSE)), FALSE)</f>
        <v>1</v>
      </c>
      <c r="Y538" s="30">
        <f>IFERROR(FIND("-", 'Upload Data'!$B525, 1), 1000)</f>
        <v>1000</v>
      </c>
      <c r="Z538" s="30">
        <f>IFERROR(FIND("-", 'Upload Data'!$B525, Y538 + 1), 1000)</f>
        <v>1000</v>
      </c>
      <c r="AA538" s="30" t="str">
        <f>IFERROR(LEFT('Upload Data'!$B525, Y538 - 1), "")</f>
        <v/>
      </c>
      <c r="AB538" s="30" t="str">
        <f>IFERROR(MID('Upload Data'!$B525, Y538 + 1, Z538 - Y538 - 1), "")</f>
        <v/>
      </c>
      <c r="AC538" s="30">
        <f>IFERROR(VALUE(RIGHT('Upload Data'!$B525, 6)), -1)</f>
        <v>-1</v>
      </c>
    </row>
    <row r="539" spans="1:29">
      <c r="A539" s="29">
        <f t="shared" si="68"/>
        <v>526</v>
      </c>
      <c r="B539" s="28" t="b">
        <f>NOT(IFERROR('Upload Data'!A526 = "ERROR", TRUE))</f>
        <v>1</v>
      </c>
      <c r="C539" s="28">
        <f t="shared" si="69"/>
        <v>526</v>
      </c>
      <c r="D539" s="30" t="b">
        <f>IF(B539, ('Upload Data'!A526 &amp; 'Upload Data'!B526 &amp; 'Upload Data'!D526 &amp; 'Upload Data'!E526 &amp; 'Upload Data'!F526) &lt;&gt; "", FALSE)</f>
        <v>0</v>
      </c>
      <c r="E539" s="28" t="str">
        <f t="shared" si="65"/>
        <v/>
      </c>
      <c r="F539" s="28" t="str">
        <f t="shared" si="66"/>
        <v/>
      </c>
      <c r="G539" s="30" t="b">
        <f t="shared" si="67"/>
        <v>1</v>
      </c>
      <c r="H539" s="30" t="b">
        <f>IFERROR(AND(OR(NOT(D539), 'Upload Data'!$A526 &lt;&gt; "", 'Upload Data'!$B526 &lt;&gt; ""), I539, J539, S539 &lt;= 1), FALSE)</f>
        <v>1</v>
      </c>
      <c r="I539" s="30" t="b">
        <f t="shared" si="70"/>
        <v>1</v>
      </c>
      <c r="J539" s="30" t="b">
        <f t="shared" si="71"/>
        <v>1</v>
      </c>
      <c r="K539" s="31" t="s">
        <v>81</v>
      </c>
      <c r="L539" s="31" t="s">
        <v>81</v>
      </c>
      <c r="M539" s="30" t="b">
        <f>IFERROR(OR(NOT(D539), 'Upload Data'!E526 &lt;&gt; ""), FALSE)</f>
        <v>1</v>
      </c>
      <c r="N539" s="30" t="b">
        <f>IFERROR(OR(AND(NOT(D539), 'Upload Data'!F526 = ""), IFERROR(MATCH('Upload Data'!F526, listTradingRelationship, 0), FALSE)), FALSE)</f>
        <v>1</v>
      </c>
      <c r="O539" s="30"/>
      <c r="P539" s="30"/>
      <c r="Q539" s="30"/>
      <c r="R539" s="30" t="str">
        <f>IFERROR(IF('Upload Data'!$A526 &lt;&gt; "", 'Upload Data'!$A526, 'Upload Data'!$B526) &amp; "-" &amp; 'Upload Data'!$C526, "-")</f>
        <v>-</v>
      </c>
      <c r="S539" s="30">
        <f t="shared" si="72"/>
        <v>0</v>
      </c>
      <c r="T539" s="30"/>
      <c r="U539" s="30" t="b">
        <f>IFERROR(OR('Upload Data'!$A526 = "", IFERROR(AND(LEN('Upload Data'!$A526 ) = 11, LEFT('Upload Data'!$A526, 4) = "FSC-", MID('Upload Data'!$A526, 5, 1) &gt;= "A", MID('Upload Data'!$A526, 5, 1) &lt;= "Z", V539 &gt; 0, INT(V539) = V539), FALSE)), FALSE)</f>
        <v>1</v>
      </c>
      <c r="V539" s="30">
        <f>IFERROR(VALUE(RIGHT('Upload Data'!$A526, 6)), -1)</f>
        <v>-1</v>
      </c>
      <c r="W539" s="30"/>
      <c r="X539" s="30" t="b">
        <f>IFERROR(OR('Upload Data'!$B526 = "", IFERROR(AND(LEN(AA539) &gt;= 2, MATCH(AB539, listCertificateTypes, 0), AC539 &gt; -1, INT(AC539) = AC539), FALSE)), FALSE)</f>
        <v>1</v>
      </c>
      <c r="Y539" s="30">
        <f>IFERROR(FIND("-", 'Upload Data'!$B526, 1), 1000)</f>
        <v>1000</v>
      </c>
      <c r="Z539" s="30">
        <f>IFERROR(FIND("-", 'Upload Data'!$B526, Y539 + 1), 1000)</f>
        <v>1000</v>
      </c>
      <c r="AA539" s="30" t="str">
        <f>IFERROR(LEFT('Upload Data'!$B526, Y539 - 1), "")</f>
        <v/>
      </c>
      <c r="AB539" s="30" t="str">
        <f>IFERROR(MID('Upload Data'!$B526, Y539 + 1, Z539 - Y539 - 1), "")</f>
        <v/>
      </c>
      <c r="AC539" s="30">
        <f>IFERROR(VALUE(RIGHT('Upload Data'!$B526, 6)), -1)</f>
        <v>-1</v>
      </c>
    </row>
    <row r="540" spans="1:29">
      <c r="A540" s="29">
        <f t="shared" si="68"/>
        <v>527</v>
      </c>
      <c r="B540" s="28" t="b">
        <f>NOT(IFERROR('Upload Data'!A527 = "ERROR", TRUE))</f>
        <v>1</v>
      </c>
      <c r="C540" s="28">
        <f t="shared" si="69"/>
        <v>527</v>
      </c>
      <c r="D540" s="30" t="b">
        <f>IF(B540, ('Upload Data'!A527 &amp; 'Upload Data'!B527 &amp; 'Upload Data'!D527 &amp; 'Upload Data'!E527 &amp; 'Upload Data'!F527) &lt;&gt; "", FALSE)</f>
        <v>0</v>
      </c>
      <c r="E540" s="28" t="str">
        <f t="shared" si="65"/>
        <v/>
      </c>
      <c r="F540" s="28" t="str">
        <f t="shared" si="66"/>
        <v/>
      </c>
      <c r="G540" s="30" t="b">
        <f t="shared" si="67"/>
        <v>1</v>
      </c>
      <c r="H540" s="30" t="b">
        <f>IFERROR(AND(OR(NOT(D540), 'Upload Data'!$A527 &lt;&gt; "", 'Upload Data'!$B527 &lt;&gt; ""), I540, J540, S540 &lt;= 1), FALSE)</f>
        <v>1</v>
      </c>
      <c r="I540" s="30" t="b">
        <f t="shared" si="70"/>
        <v>1</v>
      </c>
      <c r="J540" s="30" t="b">
        <f t="shared" si="71"/>
        <v>1</v>
      </c>
      <c r="K540" s="31" t="s">
        <v>81</v>
      </c>
      <c r="L540" s="31" t="s">
        <v>81</v>
      </c>
      <c r="M540" s="30" t="b">
        <f>IFERROR(OR(NOT(D540), 'Upload Data'!E527 &lt;&gt; ""), FALSE)</f>
        <v>1</v>
      </c>
      <c r="N540" s="30" t="b">
        <f>IFERROR(OR(AND(NOT(D540), 'Upload Data'!F527 = ""), IFERROR(MATCH('Upload Data'!F527, listTradingRelationship, 0), FALSE)), FALSE)</f>
        <v>1</v>
      </c>
      <c r="O540" s="30"/>
      <c r="P540" s="30"/>
      <c r="Q540" s="30"/>
      <c r="R540" s="30" t="str">
        <f>IFERROR(IF('Upload Data'!$A527 &lt;&gt; "", 'Upload Data'!$A527, 'Upload Data'!$B527) &amp; "-" &amp; 'Upload Data'!$C527, "-")</f>
        <v>-</v>
      </c>
      <c r="S540" s="30">
        <f t="shared" si="72"/>
        <v>0</v>
      </c>
      <c r="T540" s="30"/>
      <c r="U540" s="30" t="b">
        <f>IFERROR(OR('Upload Data'!$A527 = "", IFERROR(AND(LEN('Upload Data'!$A527 ) = 11, LEFT('Upload Data'!$A527, 4) = "FSC-", MID('Upload Data'!$A527, 5, 1) &gt;= "A", MID('Upload Data'!$A527, 5, 1) &lt;= "Z", V540 &gt; 0, INT(V540) = V540), FALSE)), FALSE)</f>
        <v>1</v>
      </c>
      <c r="V540" s="30">
        <f>IFERROR(VALUE(RIGHT('Upload Data'!$A527, 6)), -1)</f>
        <v>-1</v>
      </c>
      <c r="W540" s="30"/>
      <c r="X540" s="30" t="b">
        <f>IFERROR(OR('Upload Data'!$B527 = "", IFERROR(AND(LEN(AA540) &gt;= 2, MATCH(AB540, listCertificateTypes, 0), AC540 &gt; -1, INT(AC540) = AC540), FALSE)), FALSE)</f>
        <v>1</v>
      </c>
      <c r="Y540" s="30">
        <f>IFERROR(FIND("-", 'Upload Data'!$B527, 1), 1000)</f>
        <v>1000</v>
      </c>
      <c r="Z540" s="30">
        <f>IFERROR(FIND("-", 'Upload Data'!$B527, Y540 + 1), 1000)</f>
        <v>1000</v>
      </c>
      <c r="AA540" s="30" t="str">
        <f>IFERROR(LEFT('Upload Data'!$B527, Y540 - 1), "")</f>
        <v/>
      </c>
      <c r="AB540" s="30" t="str">
        <f>IFERROR(MID('Upload Data'!$B527, Y540 + 1, Z540 - Y540 - 1), "")</f>
        <v/>
      </c>
      <c r="AC540" s="30">
        <f>IFERROR(VALUE(RIGHT('Upload Data'!$B527, 6)), -1)</f>
        <v>-1</v>
      </c>
    </row>
    <row r="541" spans="1:29">
      <c r="A541" s="29">
        <f t="shared" si="68"/>
        <v>528</v>
      </c>
      <c r="B541" s="28" t="b">
        <f>NOT(IFERROR('Upload Data'!A528 = "ERROR", TRUE))</f>
        <v>1</v>
      </c>
      <c r="C541" s="28">
        <f t="shared" si="69"/>
        <v>528</v>
      </c>
      <c r="D541" s="30" t="b">
        <f>IF(B541, ('Upload Data'!A528 &amp; 'Upload Data'!B528 &amp; 'Upload Data'!D528 &amp; 'Upload Data'!E528 &amp; 'Upload Data'!F528) &lt;&gt; "", FALSE)</f>
        <v>0</v>
      </c>
      <c r="E541" s="28" t="str">
        <f t="shared" si="65"/>
        <v/>
      </c>
      <c r="F541" s="28" t="str">
        <f t="shared" si="66"/>
        <v/>
      </c>
      <c r="G541" s="30" t="b">
        <f t="shared" si="67"/>
        <v>1</v>
      </c>
      <c r="H541" s="30" t="b">
        <f>IFERROR(AND(OR(NOT(D541), 'Upload Data'!$A528 &lt;&gt; "", 'Upload Data'!$B528 &lt;&gt; ""), I541, J541, S541 &lt;= 1), FALSE)</f>
        <v>1</v>
      </c>
      <c r="I541" s="30" t="b">
        <f t="shared" si="70"/>
        <v>1</v>
      </c>
      <c r="J541" s="30" t="b">
        <f t="shared" si="71"/>
        <v>1</v>
      </c>
      <c r="K541" s="31" t="s">
        <v>81</v>
      </c>
      <c r="L541" s="31" t="s">
        <v>81</v>
      </c>
      <c r="M541" s="30" t="b">
        <f>IFERROR(OR(NOT(D541), 'Upload Data'!E528 &lt;&gt; ""), FALSE)</f>
        <v>1</v>
      </c>
      <c r="N541" s="30" t="b">
        <f>IFERROR(OR(AND(NOT(D541), 'Upload Data'!F528 = ""), IFERROR(MATCH('Upload Data'!F528, listTradingRelationship, 0), FALSE)), FALSE)</f>
        <v>1</v>
      </c>
      <c r="O541" s="30"/>
      <c r="P541" s="30"/>
      <c r="Q541" s="30"/>
      <c r="R541" s="30" t="str">
        <f>IFERROR(IF('Upload Data'!$A528 &lt;&gt; "", 'Upload Data'!$A528, 'Upload Data'!$B528) &amp; "-" &amp; 'Upload Data'!$C528, "-")</f>
        <v>-</v>
      </c>
      <c r="S541" s="30">
        <f t="shared" si="72"/>
        <v>0</v>
      </c>
      <c r="T541" s="30"/>
      <c r="U541" s="30" t="b">
        <f>IFERROR(OR('Upload Data'!$A528 = "", IFERROR(AND(LEN('Upload Data'!$A528 ) = 11, LEFT('Upload Data'!$A528, 4) = "FSC-", MID('Upload Data'!$A528, 5, 1) &gt;= "A", MID('Upload Data'!$A528, 5, 1) &lt;= "Z", V541 &gt; 0, INT(V541) = V541), FALSE)), FALSE)</f>
        <v>1</v>
      </c>
      <c r="V541" s="30">
        <f>IFERROR(VALUE(RIGHT('Upload Data'!$A528, 6)), -1)</f>
        <v>-1</v>
      </c>
      <c r="W541" s="30"/>
      <c r="X541" s="30" t="b">
        <f>IFERROR(OR('Upload Data'!$B528 = "", IFERROR(AND(LEN(AA541) &gt;= 2, MATCH(AB541, listCertificateTypes, 0), AC541 &gt; -1, INT(AC541) = AC541), FALSE)), FALSE)</f>
        <v>1</v>
      </c>
      <c r="Y541" s="30">
        <f>IFERROR(FIND("-", 'Upload Data'!$B528, 1), 1000)</f>
        <v>1000</v>
      </c>
      <c r="Z541" s="30">
        <f>IFERROR(FIND("-", 'Upload Data'!$B528, Y541 + 1), 1000)</f>
        <v>1000</v>
      </c>
      <c r="AA541" s="30" t="str">
        <f>IFERROR(LEFT('Upload Data'!$B528, Y541 - 1), "")</f>
        <v/>
      </c>
      <c r="AB541" s="30" t="str">
        <f>IFERROR(MID('Upload Data'!$B528, Y541 + 1, Z541 - Y541 - 1), "")</f>
        <v/>
      </c>
      <c r="AC541" s="30">
        <f>IFERROR(VALUE(RIGHT('Upload Data'!$B528, 6)), -1)</f>
        <v>-1</v>
      </c>
    </row>
    <row r="542" spans="1:29">
      <c r="A542" s="29">
        <f t="shared" si="68"/>
        <v>529</v>
      </c>
      <c r="B542" s="28" t="b">
        <f>NOT(IFERROR('Upload Data'!A529 = "ERROR", TRUE))</f>
        <v>1</v>
      </c>
      <c r="C542" s="28">
        <f t="shared" si="69"/>
        <v>529</v>
      </c>
      <c r="D542" s="30" t="b">
        <f>IF(B542, ('Upload Data'!A529 &amp; 'Upload Data'!B529 &amp; 'Upload Data'!D529 &amp; 'Upload Data'!E529 &amp; 'Upload Data'!F529) &lt;&gt; "", FALSE)</f>
        <v>0</v>
      </c>
      <c r="E542" s="28" t="str">
        <f t="shared" si="65"/>
        <v/>
      </c>
      <c r="F542" s="28" t="str">
        <f t="shared" si="66"/>
        <v/>
      </c>
      <c r="G542" s="30" t="b">
        <f t="shared" si="67"/>
        <v>1</v>
      </c>
      <c r="H542" s="30" t="b">
        <f>IFERROR(AND(OR(NOT(D542), 'Upload Data'!$A529 &lt;&gt; "", 'Upload Data'!$B529 &lt;&gt; ""), I542, J542, S542 &lt;= 1), FALSE)</f>
        <v>1</v>
      </c>
      <c r="I542" s="30" t="b">
        <f t="shared" si="70"/>
        <v>1</v>
      </c>
      <c r="J542" s="30" t="b">
        <f t="shared" si="71"/>
        <v>1</v>
      </c>
      <c r="K542" s="31" t="s">
        <v>81</v>
      </c>
      <c r="L542" s="31" t="s">
        <v>81</v>
      </c>
      <c r="M542" s="30" t="b">
        <f>IFERROR(OR(NOT(D542), 'Upload Data'!E529 &lt;&gt; ""), FALSE)</f>
        <v>1</v>
      </c>
      <c r="N542" s="30" t="b">
        <f>IFERROR(OR(AND(NOT(D542), 'Upload Data'!F529 = ""), IFERROR(MATCH('Upload Data'!F529, listTradingRelationship, 0), FALSE)), FALSE)</f>
        <v>1</v>
      </c>
      <c r="O542" s="30"/>
      <c r="P542" s="30"/>
      <c r="Q542" s="30"/>
      <c r="R542" s="30" t="str">
        <f>IFERROR(IF('Upload Data'!$A529 &lt;&gt; "", 'Upload Data'!$A529, 'Upload Data'!$B529) &amp; "-" &amp; 'Upload Data'!$C529, "-")</f>
        <v>-</v>
      </c>
      <c r="S542" s="30">
        <f t="shared" si="72"/>
        <v>0</v>
      </c>
      <c r="T542" s="30"/>
      <c r="U542" s="30" t="b">
        <f>IFERROR(OR('Upload Data'!$A529 = "", IFERROR(AND(LEN('Upload Data'!$A529 ) = 11, LEFT('Upload Data'!$A529, 4) = "FSC-", MID('Upload Data'!$A529, 5, 1) &gt;= "A", MID('Upload Data'!$A529, 5, 1) &lt;= "Z", V542 &gt; 0, INT(V542) = V542), FALSE)), FALSE)</f>
        <v>1</v>
      </c>
      <c r="V542" s="30">
        <f>IFERROR(VALUE(RIGHT('Upload Data'!$A529, 6)), -1)</f>
        <v>-1</v>
      </c>
      <c r="W542" s="30"/>
      <c r="X542" s="30" t="b">
        <f>IFERROR(OR('Upload Data'!$B529 = "", IFERROR(AND(LEN(AA542) &gt;= 2, MATCH(AB542, listCertificateTypes, 0), AC542 &gt; -1, INT(AC542) = AC542), FALSE)), FALSE)</f>
        <v>1</v>
      </c>
      <c r="Y542" s="30">
        <f>IFERROR(FIND("-", 'Upload Data'!$B529, 1), 1000)</f>
        <v>1000</v>
      </c>
      <c r="Z542" s="30">
        <f>IFERROR(FIND("-", 'Upload Data'!$B529, Y542 + 1), 1000)</f>
        <v>1000</v>
      </c>
      <c r="AA542" s="30" t="str">
        <f>IFERROR(LEFT('Upload Data'!$B529, Y542 - 1), "")</f>
        <v/>
      </c>
      <c r="AB542" s="30" t="str">
        <f>IFERROR(MID('Upload Data'!$B529, Y542 + 1, Z542 - Y542 - 1), "")</f>
        <v/>
      </c>
      <c r="AC542" s="30">
        <f>IFERROR(VALUE(RIGHT('Upload Data'!$B529, 6)), -1)</f>
        <v>-1</v>
      </c>
    </row>
    <row r="543" spans="1:29">
      <c r="A543" s="29">
        <f t="shared" si="68"/>
        <v>530</v>
      </c>
      <c r="B543" s="28" t="b">
        <f>NOT(IFERROR('Upload Data'!A530 = "ERROR", TRUE))</f>
        <v>1</v>
      </c>
      <c r="C543" s="28">
        <f t="shared" si="69"/>
        <v>530</v>
      </c>
      <c r="D543" s="30" t="b">
        <f>IF(B543, ('Upload Data'!A530 &amp; 'Upload Data'!B530 &amp; 'Upload Data'!D530 &amp; 'Upload Data'!E530 &amp; 'Upload Data'!F530) &lt;&gt; "", FALSE)</f>
        <v>0</v>
      </c>
      <c r="E543" s="28" t="str">
        <f t="shared" si="65"/>
        <v/>
      </c>
      <c r="F543" s="28" t="str">
        <f t="shared" si="66"/>
        <v/>
      </c>
      <c r="G543" s="30" t="b">
        <f t="shared" si="67"/>
        <v>1</v>
      </c>
      <c r="H543" s="30" t="b">
        <f>IFERROR(AND(OR(NOT(D543), 'Upload Data'!$A530 &lt;&gt; "", 'Upload Data'!$B530 &lt;&gt; ""), I543, J543, S543 &lt;= 1), FALSE)</f>
        <v>1</v>
      </c>
      <c r="I543" s="30" t="b">
        <f t="shared" si="70"/>
        <v>1</v>
      </c>
      <c r="J543" s="30" t="b">
        <f t="shared" si="71"/>
        <v>1</v>
      </c>
      <c r="K543" s="31" t="s">
        <v>81</v>
      </c>
      <c r="L543" s="31" t="s">
        <v>81</v>
      </c>
      <c r="M543" s="30" t="b">
        <f>IFERROR(OR(NOT(D543), 'Upload Data'!E530 &lt;&gt; ""), FALSE)</f>
        <v>1</v>
      </c>
      <c r="N543" s="30" t="b">
        <f>IFERROR(OR(AND(NOT(D543), 'Upload Data'!F530 = ""), IFERROR(MATCH('Upload Data'!F530, listTradingRelationship, 0), FALSE)), FALSE)</f>
        <v>1</v>
      </c>
      <c r="O543" s="30"/>
      <c r="P543" s="30"/>
      <c r="Q543" s="30"/>
      <c r="R543" s="30" t="str">
        <f>IFERROR(IF('Upload Data'!$A530 &lt;&gt; "", 'Upload Data'!$A530, 'Upload Data'!$B530) &amp; "-" &amp; 'Upload Data'!$C530, "-")</f>
        <v>-</v>
      </c>
      <c r="S543" s="30">
        <f t="shared" si="72"/>
        <v>0</v>
      </c>
      <c r="T543" s="30"/>
      <c r="U543" s="30" t="b">
        <f>IFERROR(OR('Upload Data'!$A530 = "", IFERROR(AND(LEN('Upload Data'!$A530 ) = 11, LEFT('Upload Data'!$A530, 4) = "FSC-", MID('Upload Data'!$A530, 5, 1) &gt;= "A", MID('Upload Data'!$A530, 5, 1) &lt;= "Z", V543 &gt; 0, INT(V543) = V543), FALSE)), FALSE)</f>
        <v>1</v>
      </c>
      <c r="V543" s="30">
        <f>IFERROR(VALUE(RIGHT('Upload Data'!$A530, 6)), -1)</f>
        <v>-1</v>
      </c>
      <c r="W543" s="30"/>
      <c r="X543" s="30" t="b">
        <f>IFERROR(OR('Upload Data'!$B530 = "", IFERROR(AND(LEN(AA543) &gt;= 2, MATCH(AB543, listCertificateTypes, 0), AC543 &gt; -1, INT(AC543) = AC543), FALSE)), FALSE)</f>
        <v>1</v>
      </c>
      <c r="Y543" s="30">
        <f>IFERROR(FIND("-", 'Upload Data'!$B530, 1), 1000)</f>
        <v>1000</v>
      </c>
      <c r="Z543" s="30">
        <f>IFERROR(FIND("-", 'Upload Data'!$B530, Y543 + 1), 1000)</f>
        <v>1000</v>
      </c>
      <c r="AA543" s="30" t="str">
        <f>IFERROR(LEFT('Upload Data'!$B530, Y543 - 1), "")</f>
        <v/>
      </c>
      <c r="AB543" s="30" t="str">
        <f>IFERROR(MID('Upload Data'!$B530, Y543 + 1, Z543 - Y543 - 1), "")</f>
        <v/>
      </c>
      <c r="AC543" s="30">
        <f>IFERROR(VALUE(RIGHT('Upload Data'!$B530, 6)), -1)</f>
        <v>-1</v>
      </c>
    </row>
    <row r="544" spans="1:29">
      <c r="A544" s="29">
        <f t="shared" si="68"/>
        <v>531</v>
      </c>
      <c r="B544" s="28" t="b">
        <f>NOT(IFERROR('Upload Data'!A531 = "ERROR", TRUE))</f>
        <v>1</v>
      </c>
      <c r="C544" s="28">
        <f t="shared" si="69"/>
        <v>531</v>
      </c>
      <c r="D544" s="30" t="b">
        <f>IF(B544, ('Upload Data'!A531 &amp; 'Upload Data'!B531 &amp; 'Upload Data'!D531 &amp; 'Upload Data'!E531 &amp; 'Upload Data'!F531) &lt;&gt; "", FALSE)</f>
        <v>0</v>
      </c>
      <c r="E544" s="28" t="str">
        <f t="shared" si="65"/>
        <v/>
      </c>
      <c r="F544" s="28" t="str">
        <f t="shared" si="66"/>
        <v/>
      </c>
      <c r="G544" s="30" t="b">
        <f t="shared" si="67"/>
        <v>1</v>
      </c>
      <c r="H544" s="30" t="b">
        <f>IFERROR(AND(OR(NOT(D544), 'Upload Data'!$A531 &lt;&gt; "", 'Upload Data'!$B531 &lt;&gt; ""), I544, J544, S544 &lt;= 1), FALSE)</f>
        <v>1</v>
      </c>
      <c r="I544" s="30" t="b">
        <f t="shared" si="70"/>
        <v>1</v>
      </c>
      <c r="J544" s="30" t="b">
        <f t="shared" si="71"/>
        <v>1</v>
      </c>
      <c r="K544" s="31" t="s">
        <v>81</v>
      </c>
      <c r="L544" s="31" t="s">
        <v>81</v>
      </c>
      <c r="M544" s="30" t="b">
        <f>IFERROR(OR(NOT(D544), 'Upload Data'!E531 &lt;&gt; ""), FALSE)</f>
        <v>1</v>
      </c>
      <c r="N544" s="30" t="b">
        <f>IFERROR(OR(AND(NOT(D544), 'Upload Data'!F531 = ""), IFERROR(MATCH('Upload Data'!F531, listTradingRelationship, 0), FALSE)), FALSE)</f>
        <v>1</v>
      </c>
      <c r="O544" s="30"/>
      <c r="P544" s="30"/>
      <c r="Q544" s="30"/>
      <c r="R544" s="30" t="str">
        <f>IFERROR(IF('Upload Data'!$A531 &lt;&gt; "", 'Upload Data'!$A531, 'Upload Data'!$B531) &amp; "-" &amp; 'Upload Data'!$C531, "-")</f>
        <v>-</v>
      </c>
      <c r="S544" s="30">
        <f t="shared" si="72"/>
        <v>0</v>
      </c>
      <c r="T544" s="30"/>
      <c r="U544" s="30" t="b">
        <f>IFERROR(OR('Upload Data'!$A531 = "", IFERROR(AND(LEN('Upload Data'!$A531 ) = 11, LEFT('Upload Data'!$A531, 4) = "FSC-", MID('Upload Data'!$A531, 5, 1) &gt;= "A", MID('Upload Data'!$A531, 5, 1) &lt;= "Z", V544 &gt; 0, INT(V544) = V544), FALSE)), FALSE)</f>
        <v>1</v>
      </c>
      <c r="V544" s="30">
        <f>IFERROR(VALUE(RIGHT('Upload Data'!$A531, 6)), -1)</f>
        <v>-1</v>
      </c>
      <c r="W544" s="30"/>
      <c r="X544" s="30" t="b">
        <f>IFERROR(OR('Upload Data'!$B531 = "", IFERROR(AND(LEN(AA544) &gt;= 2, MATCH(AB544, listCertificateTypes, 0), AC544 &gt; -1, INT(AC544) = AC544), FALSE)), FALSE)</f>
        <v>1</v>
      </c>
      <c r="Y544" s="30">
        <f>IFERROR(FIND("-", 'Upload Data'!$B531, 1), 1000)</f>
        <v>1000</v>
      </c>
      <c r="Z544" s="30">
        <f>IFERROR(FIND("-", 'Upload Data'!$B531, Y544 + 1), 1000)</f>
        <v>1000</v>
      </c>
      <c r="AA544" s="30" t="str">
        <f>IFERROR(LEFT('Upload Data'!$B531, Y544 - 1), "")</f>
        <v/>
      </c>
      <c r="AB544" s="30" t="str">
        <f>IFERROR(MID('Upload Data'!$B531, Y544 + 1, Z544 - Y544 - 1), "")</f>
        <v/>
      </c>
      <c r="AC544" s="30">
        <f>IFERROR(VALUE(RIGHT('Upload Data'!$B531, 6)), -1)</f>
        <v>-1</v>
      </c>
    </row>
    <row r="545" spans="1:29">
      <c r="A545" s="29">
        <f t="shared" si="68"/>
        <v>532</v>
      </c>
      <c r="B545" s="28" t="b">
        <f>NOT(IFERROR('Upload Data'!A532 = "ERROR", TRUE))</f>
        <v>1</v>
      </c>
      <c r="C545" s="28">
        <f t="shared" si="69"/>
        <v>532</v>
      </c>
      <c r="D545" s="30" t="b">
        <f>IF(B545, ('Upload Data'!A532 &amp; 'Upload Data'!B532 &amp; 'Upload Data'!D532 &amp; 'Upload Data'!E532 &amp; 'Upload Data'!F532) &lt;&gt; "", FALSE)</f>
        <v>0</v>
      </c>
      <c r="E545" s="28" t="str">
        <f t="shared" si="65"/>
        <v/>
      </c>
      <c r="F545" s="28" t="str">
        <f t="shared" si="66"/>
        <v/>
      </c>
      <c r="G545" s="30" t="b">
        <f t="shared" si="67"/>
        <v>1</v>
      </c>
      <c r="H545" s="30" t="b">
        <f>IFERROR(AND(OR(NOT(D545), 'Upload Data'!$A532 &lt;&gt; "", 'Upload Data'!$B532 &lt;&gt; ""), I545, J545, S545 &lt;= 1), FALSE)</f>
        <v>1</v>
      </c>
      <c r="I545" s="30" t="b">
        <f t="shared" si="70"/>
        <v>1</v>
      </c>
      <c r="J545" s="30" t="b">
        <f t="shared" si="71"/>
        <v>1</v>
      </c>
      <c r="K545" s="31" t="s">
        <v>81</v>
      </c>
      <c r="L545" s="31" t="s">
        <v>81</v>
      </c>
      <c r="M545" s="30" t="b">
        <f>IFERROR(OR(NOT(D545), 'Upload Data'!E532 &lt;&gt; ""), FALSE)</f>
        <v>1</v>
      </c>
      <c r="N545" s="30" t="b">
        <f>IFERROR(OR(AND(NOT(D545), 'Upload Data'!F532 = ""), IFERROR(MATCH('Upload Data'!F532, listTradingRelationship, 0), FALSE)), FALSE)</f>
        <v>1</v>
      </c>
      <c r="O545" s="30"/>
      <c r="P545" s="30"/>
      <c r="Q545" s="30"/>
      <c r="R545" s="30" t="str">
        <f>IFERROR(IF('Upload Data'!$A532 &lt;&gt; "", 'Upload Data'!$A532, 'Upload Data'!$B532) &amp; "-" &amp; 'Upload Data'!$C532, "-")</f>
        <v>-</v>
      </c>
      <c r="S545" s="30">
        <f t="shared" si="72"/>
        <v>0</v>
      </c>
      <c r="T545" s="30"/>
      <c r="U545" s="30" t="b">
        <f>IFERROR(OR('Upload Data'!$A532 = "", IFERROR(AND(LEN('Upload Data'!$A532 ) = 11, LEFT('Upload Data'!$A532, 4) = "FSC-", MID('Upload Data'!$A532, 5, 1) &gt;= "A", MID('Upload Data'!$A532, 5, 1) &lt;= "Z", V545 &gt; 0, INT(V545) = V545), FALSE)), FALSE)</f>
        <v>1</v>
      </c>
      <c r="V545" s="30">
        <f>IFERROR(VALUE(RIGHT('Upload Data'!$A532, 6)), -1)</f>
        <v>-1</v>
      </c>
      <c r="W545" s="30"/>
      <c r="X545" s="30" t="b">
        <f>IFERROR(OR('Upload Data'!$B532 = "", IFERROR(AND(LEN(AA545) &gt;= 2, MATCH(AB545, listCertificateTypes, 0), AC545 &gt; -1, INT(AC545) = AC545), FALSE)), FALSE)</f>
        <v>1</v>
      </c>
      <c r="Y545" s="30">
        <f>IFERROR(FIND("-", 'Upload Data'!$B532, 1), 1000)</f>
        <v>1000</v>
      </c>
      <c r="Z545" s="30">
        <f>IFERROR(FIND("-", 'Upload Data'!$B532, Y545 + 1), 1000)</f>
        <v>1000</v>
      </c>
      <c r="AA545" s="30" t="str">
        <f>IFERROR(LEFT('Upload Data'!$B532, Y545 - 1), "")</f>
        <v/>
      </c>
      <c r="AB545" s="30" t="str">
        <f>IFERROR(MID('Upload Data'!$B532, Y545 + 1, Z545 - Y545 - 1), "")</f>
        <v/>
      </c>
      <c r="AC545" s="30">
        <f>IFERROR(VALUE(RIGHT('Upload Data'!$B532, 6)), -1)</f>
        <v>-1</v>
      </c>
    </row>
    <row r="546" spans="1:29">
      <c r="A546" s="29">
        <f t="shared" si="68"/>
        <v>533</v>
      </c>
      <c r="B546" s="28" t="b">
        <f>NOT(IFERROR('Upload Data'!A533 = "ERROR", TRUE))</f>
        <v>1</v>
      </c>
      <c r="C546" s="28">
        <f t="shared" si="69"/>
        <v>533</v>
      </c>
      <c r="D546" s="30" t="b">
        <f>IF(B546, ('Upload Data'!A533 &amp; 'Upload Data'!B533 &amp; 'Upload Data'!D533 &amp; 'Upload Data'!E533 &amp; 'Upload Data'!F533) &lt;&gt; "", FALSE)</f>
        <v>0</v>
      </c>
      <c r="E546" s="28" t="str">
        <f t="shared" si="65"/>
        <v/>
      </c>
      <c r="F546" s="28" t="str">
        <f t="shared" si="66"/>
        <v/>
      </c>
      <c r="G546" s="30" t="b">
        <f t="shared" si="67"/>
        <v>1</v>
      </c>
      <c r="H546" s="30" t="b">
        <f>IFERROR(AND(OR(NOT(D546), 'Upload Data'!$A533 &lt;&gt; "", 'Upload Data'!$B533 &lt;&gt; ""), I546, J546, S546 &lt;= 1), FALSE)</f>
        <v>1</v>
      </c>
      <c r="I546" s="30" t="b">
        <f t="shared" si="70"/>
        <v>1</v>
      </c>
      <c r="J546" s="30" t="b">
        <f t="shared" si="71"/>
        <v>1</v>
      </c>
      <c r="K546" s="31" t="s">
        <v>81</v>
      </c>
      <c r="L546" s="31" t="s">
        <v>81</v>
      </c>
      <c r="M546" s="30" t="b">
        <f>IFERROR(OR(NOT(D546), 'Upload Data'!E533 &lt;&gt; ""), FALSE)</f>
        <v>1</v>
      </c>
      <c r="N546" s="30" t="b">
        <f>IFERROR(OR(AND(NOT(D546), 'Upload Data'!F533 = ""), IFERROR(MATCH('Upload Data'!F533, listTradingRelationship, 0), FALSE)), FALSE)</f>
        <v>1</v>
      </c>
      <c r="O546" s="30"/>
      <c r="P546" s="30"/>
      <c r="Q546" s="30"/>
      <c r="R546" s="30" t="str">
        <f>IFERROR(IF('Upload Data'!$A533 &lt;&gt; "", 'Upload Data'!$A533, 'Upload Data'!$B533) &amp; "-" &amp; 'Upload Data'!$C533, "-")</f>
        <v>-</v>
      </c>
      <c r="S546" s="30">
        <f t="shared" si="72"/>
        <v>0</v>
      </c>
      <c r="T546" s="30"/>
      <c r="U546" s="30" t="b">
        <f>IFERROR(OR('Upload Data'!$A533 = "", IFERROR(AND(LEN('Upload Data'!$A533 ) = 11, LEFT('Upload Data'!$A533, 4) = "FSC-", MID('Upload Data'!$A533, 5, 1) &gt;= "A", MID('Upload Data'!$A533, 5, 1) &lt;= "Z", V546 &gt; 0, INT(V546) = V546), FALSE)), FALSE)</f>
        <v>1</v>
      </c>
      <c r="V546" s="30">
        <f>IFERROR(VALUE(RIGHT('Upload Data'!$A533, 6)), -1)</f>
        <v>-1</v>
      </c>
      <c r="W546" s="30"/>
      <c r="X546" s="30" t="b">
        <f>IFERROR(OR('Upload Data'!$B533 = "", IFERROR(AND(LEN(AA546) &gt;= 2, MATCH(AB546, listCertificateTypes, 0), AC546 &gt; -1, INT(AC546) = AC546), FALSE)), FALSE)</f>
        <v>1</v>
      </c>
      <c r="Y546" s="30">
        <f>IFERROR(FIND("-", 'Upload Data'!$B533, 1), 1000)</f>
        <v>1000</v>
      </c>
      <c r="Z546" s="30">
        <f>IFERROR(FIND("-", 'Upload Data'!$B533, Y546 + 1), 1000)</f>
        <v>1000</v>
      </c>
      <c r="AA546" s="30" t="str">
        <f>IFERROR(LEFT('Upload Data'!$B533, Y546 - 1), "")</f>
        <v/>
      </c>
      <c r="AB546" s="30" t="str">
        <f>IFERROR(MID('Upload Data'!$B533, Y546 + 1, Z546 - Y546 - 1), "")</f>
        <v/>
      </c>
      <c r="AC546" s="30">
        <f>IFERROR(VALUE(RIGHT('Upload Data'!$B533, 6)), -1)</f>
        <v>-1</v>
      </c>
    </row>
    <row r="547" spans="1:29">
      <c r="A547" s="29">
        <f t="shared" si="68"/>
        <v>534</v>
      </c>
      <c r="B547" s="28" t="b">
        <f>NOT(IFERROR('Upload Data'!A534 = "ERROR", TRUE))</f>
        <v>1</v>
      </c>
      <c r="C547" s="28">
        <f t="shared" si="69"/>
        <v>534</v>
      </c>
      <c r="D547" s="30" t="b">
        <f>IF(B547, ('Upload Data'!A534 &amp; 'Upload Data'!B534 &amp; 'Upload Data'!D534 &amp; 'Upload Data'!E534 &amp; 'Upload Data'!F534) &lt;&gt; "", FALSE)</f>
        <v>0</v>
      </c>
      <c r="E547" s="28" t="str">
        <f t="shared" si="65"/>
        <v/>
      </c>
      <c r="F547" s="28" t="str">
        <f t="shared" si="66"/>
        <v/>
      </c>
      <c r="G547" s="30" t="b">
        <f t="shared" si="67"/>
        <v>1</v>
      </c>
      <c r="H547" s="30" t="b">
        <f>IFERROR(AND(OR(NOT(D547), 'Upload Data'!$A534 &lt;&gt; "", 'Upload Data'!$B534 &lt;&gt; ""), I547, J547, S547 &lt;= 1), FALSE)</f>
        <v>1</v>
      </c>
      <c r="I547" s="30" t="b">
        <f t="shared" si="70"/>
        <v>1</v>
      </c>
      <c r="J547" s="30" t="b">
        <f t="shared" si="71"/>
        <v>1</v>
      </c>
      <c r="K547" s="31" t="s">
        <v>81</v>
      </c>
      <c r="L547" s="31" t="s">
        <v>81</v>
      </c>
      <c r="M547" s="30" t="b">
        <f>IFERROR(OR(NOT(D547), 'Upload Data'!E534 &lt;&gt; ""), FALSE)</f>
        <v>1</v>
      </c>
      <c r="N547" s="30" t="b">
        <f>IFERROR(OR(AND(NOT(D547), 'Upload Data'!F534 = ""), IFERROR(MATCH('Upload Data'!F534, listTradingRelationship, 0), FALSE)), FALSE)</f>
        <v>1</v>
      </c>
      <c r="O547" s="30"/>
      <c r="P547" s="30"/>
      <c r="Q547" s="30"/>
      <c r="R547" s="30" t="str">
        <f>IFERROR(IF('Upload Data'!$A534 &lt;&gt; "", 'Upload Data'!$A534, 'Upload Data'!$B534) &amp; "-" &amp; 'Upload Data'!$C534, "-")</f>
        <v>-</v>
      </c>
      <c r="S547" s="30">
        <f t="shared" si="72"/>
        <v>0</v>
      </c>
      <c r="T547" s="30"/>
      <c r="U547" s="30" t="b">
        <f>IFERROR(OR('Upload Data'!$A534 = "", IFERROR(AND(LEN('Upload Data'!$A534 ) = 11, LEFT('Upload Data'!$A534, 4) = "FSC-", MID('Upload Data'!$A534, 5, 1) &gt;= "A", MID('Upload Data'!$A534, 5, 1) &lt;= "Z", V547 &gt; 0, INT(V547) = V547), FALSE)), FALSE)</f>
        <v>1</v>
      </c>
      <c r="V547" s="30">
        <f>IFERROR(VALUE(RIGHT('Upload Data'!$A534, 6)), -1)</f>
        <v>-1</v>
      </c>
      <c r="W547" s="30"/>
      <c r="X547" s="30" t="b">
        <f>IFERROR(OR('Upload Data'!$B534 = "", IFERROR(AND(LEN(AA547) &gt;= 2, MATCH(AB547, listCertificateTypes, 0), AC547 &gt; -1, INT(AC547) = AC547), FALSE)), FALSE)</f>
        <v>1</v>
      </c>
      <c r="Y547" s="30">
        <f>IFERROR(FIND("-", 'Upload Data'!$B534, 1), 1000)</f>
        <v>1000</v>
      </c>
      <c r="Z547" s="30">
        <f>IFERROR(FIND("-", 'Upload Data'!$B534, Y547 + 1), 1000)</f>
        <v>1000</v>
      </c>
      <c r="AA547" s="30" t="str">
        <f>IFERROR(LEFT('Upload Data'!$B534, Y547 - 1), "")</f>
        <v/>
      </c>
      <c r="AB547" s="30" t="str">
        <f>IFERROR(MID('Upload Data'!$B534, Y547 + 1, Z547 - Y547 - 1), "")</f>
        <v/>
      </c>
      <c r="AC547" s="30">
        <f>IFERROR(VALUE(RIGHT('Upload Data'!$B534, 6)), -1)</f>
        <v>-1</v>
      </c>
    </row>
    <row r="548" spans="1:29">
      <c r="A548" s="29">
        <f t="shared" si="68"/>
        <v>535</v>
      </c>
      <c r="B548" s="28" t="b">
        <f>NOT(IFERROR('Upload Data'!A535 = "ERROR", TRUE))</f>
        <v>1</v>
      </c>
      <c r="C548" s="28">
        <f t="shared" si="69"/>
        <v>535</v>
      </c>
      <c r="D548" s="30" t="b">
        <f>IF(B548, ('Upload Data'!A535 &amp; 'Upload Data'!B535 &amp; 'Upload Data'!D535 &amp; 'Upload Data'!E535 &amp; 'Upload Data'!F535) &lt;&gt; "", FALSE)</f>
        <v>0</v>
      </c>
      <c r="E548" s="28" t="str">
        <f t="shared" si="65"/>
        <v/>
      </c>
      <c r="F548" s="28" t="str">
        <f t="shared" si="66"/>
        <v/>
      </c>
      <c r="G548" s="30" t="b">
        <f t="shared" si="67"/>
        <v>1</v>
      </c>
      <c r="H548" s="30" t="b">
        <f>IFERROR(AND(OR(NOT(D548), 'Upload Data'!$A535 &lt;&gt; "", 'Upload Data'!$B535 &lt;&gt; ""), I548, J548, S548 &lt;= 1), FALSE)</f>
        <v>1</v>
      </c>
      <c r="I548" s="30" t="b">
        <f t="shared" si="70"/>
        <v>1</v>
      </c>
      <c r="J548" s="30" t="b">
        <f t="shared" si="71"/>
        <v>1</v>
      </c>
      <c r="K548" s="31" t="s">
        <v>81</v>
      </c>
      <c r="L548" s="31" t="s">
        <v>81</v>
      </c>
      <c r="M548" s="30" t="b">
        <f>IFERROR(OR(NOT(D548), 'Upload Data'!E535 &lt;&gt; ""), FALSE)</f>
        <v>1</v>
      </c>
      <c r="N548" s="30" t="b">
        <f>IFERROR(OR(AND(NOT(D548), 'Upload Data'!F535 = ""), IFERROR(MATCH('Upload Data'!F535, listTradingRelationship, 0), FALSE)), FALSE)</f>
        <v>1</v>
      </c>
      <c r="O548" s="30"/>
      <c r="P548" s="30"/>
      <c r="Q548" s="30"/>
      <c r="R548" s="30" t="str">
        <f>IFERROR(IF('Upload Data'!$A535 &lt;&gt; "", 'Upload Data'!$A535, 'Upload Data'!$B535) &amp; "-" &amp; 'Upload Data'!$C535, "-")</f>
        <v>-</v>
      </c>
      <c r="S548" s="30">
        <f t="shared" si="72"/>
        <v>0</v>
      </c>
      <c r="T548" s="30"/>
      <c r="U548" s="30" t="b">
        <f>IFERROR(OR('Upload Data'!$A535 = "", IFERROR(AND(LEN('Upload Data'!$A535 ) = 11, LEFT('Upload Data'!$A535, 4) = "FSC-", MID('Upload Data'!$A535, 5, 1) &gt;= "A", MID('Upload Data'!$A535, 5, 1) &lt;= "Z", V548 &gt; 0, INT(V548) = V548), FALSE)), FALSE)</f>
        <v>1</v>
      </c>
      <c r="V548" s="30">
        <f>IFERROR(VALUE(RIGHT('Upload Data'!$A535, 6)), -1)</f>
        <v>-1</v>
      </c>
      <c r="W548" s="30"/>
      <c r="X548" s="30" t="b">
        <f>IFERROR(OR('Upload Data'!$B535 = "", IFERROR(AND(LEN(AA548) &gt;= 2, MATCH(AB548, listCertificateTypes, 0), AC548 &gt; -1, INT(AC548) = AC548), FALSE)), FALSE)</f>
        <v>1</v>
      </c>
      <c r="Y548" s="30">
        <f>IFERROR(FIND("-", 'Upload Data'!$B535, 1), 1000)</f>
        <v>1000</v>
      </c>
      <c r="Z548" s="30">
        <f>IFERROR(FIND("-", 'Upload Data'!$B535, Y548 + 1), 1000)</f>
        <v>1000</v>
      </c>
      <c r="AA548" s="30" t="str">
        <f>IFERROR(LEFT('Upload Data'!$B535, Y548 - 1), "")</f>
        <v/>
      </c>
      <c r="AB548" s="30" t="str">
        <f>IFERROR(MID('Upload Data'!$B535, Y548 + 1, Z548 - Y548 - 1), "")</f>
        <v/>
      </c>
      <c r="AC548" s="30">
        <f>IFERROR(VALUE(RIGHT('Upload Data'!$B535, 6)), -1)</f>
        <v>-1</v>
      </c>
    </row>
    <row r="549" spans="1:29">
      <c r="A549" s="29">
        <f t="shared" si="68"/>
        <v>536</v>
      </c>
      <c r="B549" s="28" t="b">
        <f>NOT(IFERROR('Upload Data'!A536 = "ERROR", TRUE))</f>
        <v>1</v>
      </c>
      <c r="C549" s="28">
        <f t="shared" si="69"/>
        <v>536</v>
      </c>
      <c r="D549" s="30" t="b">
        <f>IF(B549, ('Upload Data'!A536 &amp; 'Upload Data'!B536 &amp; 'Upload Data'!D536 &amp; 'Upload Data'!E536 &amp; 'Upload Data'!F536) &lt;&gt; "", FALSE)</f>
        <v>0</v>
      </c>
      <c r="E549" s="28" t="str">
        <f t="shared" si="65"/>
        <v/>
      </c>
      <c r="F549" s="28" t="str">
        <f t="shared" si="66"/>
        <v/>
      </c>
      <c r="G549" s="30" t="b">
        <f t="shared" si="67"/>
        <v>1</v>
      </c>
      <c r="H549" s="30" t="b">
        <f>IFERROR(AND(OR(NOT(D549), 'Upload Data'!$A536 &lt;&gt; "", 'Upload Data'!$B536 &lt;&gt; ""), I549, J549, S549 &lt;= 1), FALSE)</f>
        <v>1</v>
      </c>
      <c r="I549" s="30" t="b">
        <f t="shared" si="70"/>
        <v>1</v>
      </c>
      <c r="J549" s="30" t="b">
        <f t="shared" si="71"/>
        <v>1</v>
      </c>
      <c r="K549" s="31" t="s">
        <v>81</v>
      </c>
      <c r="L549" s="31" t="s">
        <v>81</v>
      </c>
      <c r="M549" s="30" t="b">
        <f>IFERROR(OR(NOT(D549), 'Upload Data'!E536 &lt;&gt; ""), FALSE)</f>
        <v>1</v>
      </c>
      <c r="N549" s="30" t="b">
        <f>IFERROR(OR(AND(NOT(D549), 'Upload Data'!F536 = ""), IFERROR(MATCH('Upload Data'!F536, listTradingRelationship, 0), FALSE)), FALSE)</f>
        <v>1</v>
      </c>
      <c r="O549" s="30"/>
      <c r="P549" s="30"/>
      <c r="Q549" s="30"/>
      <c r="R549" s="30" t="str">
        <f>IFERROR(IF('Upload Data'!$A536 &lt;&gt; "", 'Upload Data'!$A536, 'Upload Data'!$B536) &amp; "-" &amp; 'Upload Data'!$C536, "-")</f>
        <v>-</v>
      </c>
      <c r="S549" s="30">
        <f t="shared" si="72"/>
        <v>0</v>
      </c>
      <c r="T549" s="30"/>
      <c r="U549" s="30" t="b">
        <f>IFERROR(OR('Upload Data'!$A536 = "", IFERROR(AND(LEN('Upload Data'!$A536 ) = 11, LEFT('Upload Data'!$A536, 4) = "FSC-", MID('Upload Data'!$A536, 5, 1) &gt;= "A", MID('Upload Data'!$A536, 5, 1) &lt;= "Z", V549 &gt; 0, INT(V549) = V549), FALSE)), FALSE)</f>
        <v>1</v>
      </c>
      <c r="V549" s="30">
        <f>IFERROR(VALUE(RIGHT('Upload Data'!$A536, 6)), -1)</f>
        <v>-1</v>
      </c>
      <c r="W549" s="30"/>
      <c r="X549" s="30" t="b">
        <f>IFERROR(OR('Upload Data'!$B536 = "", IFERROR(AND(LEN(AA549) &gt;= 2, MATCH(AB549, listCertificateTypes, 0), AC549 &gt; -1, INT(AC549) = AC549), FALSE)), FALSE)</f>
        <v>1</v>
      </c>
      <c r="Y549" s="30">
        <f>IFERROR(FIND("-", 'Upload Data'!$B536, 1), 1000)</f>
        <v>1000</v>
      </c>
      <c r="Z549" s="30">
        <f>IFERROR(FIND("-", 'Upload Data'!$B536, Y549 + 1), 1000)</f>
        <v>1000</v>
      </c>
      <c r="AA549" s="30" t="str">
        <f>IFERROR(LEFT('Upload Data'!$B536, Y549 - 1), "")</f>
        <v/>
      </c>
      <c r="AB549" s="30" t="str">
        <f>IFERROR(MID('Upload Data'!$B536, Y549 + 1, Z549 - Y549 - 1), "")</f>
        <v/>
      </c>
      <c r="AC549" s="30">
        <f>IFERROR(VALUE(RIGHT('Upload Data'!$B536, 6)), -1)</f>
        <v>-1</v>
      </c>
    </row>
    <row r="550" spans="1:29">
      <c r="A550" s="29">
        <f t="shared" si="68"/>
        <v>537</v>
      </c>
      <c r="B550" s="28" t="b">
        <f>NOT(IFERROR('Upload Data'!A537 = "ERROR", TRUE))</f>
        <v>1</v>
      </c>
      <c r="C550" s="28">
        <f t="shared" si="69"/>
        <v>537</v>
      </c>
      <c r="D550" s="30" t="b">
        <f>IF(B550, ('Upload Data'!A537 &amp; 'Upload Data'!B537 &amp; 'Upload Data'!D537 &amp; 'Upload Data'!E537 &amp; 'Upload Data'!F537) &lt;&gt; "", FALSE)</f>
        <v>0</v>
      </c>
      <c r="E550" s="28" t="str">
        <f t="shared" si="65"/>
        <v/>
      </c>
      <c r="F550" s="28" t="str">
        <f t="shared" si="66"/>
        <v/>
      </c>
      <c r="G550" s="30" t="b">
        <f t="shared" si="67"/>
        <v>1</v>
      </c>
      <c r="H550" s="30" t="b">
        <f>IFERROR(AND(OR(NOT(D550), 'Upload Data'!$A537 &lt;&gt; "", 'Upload Data'!$B537 &lt;&gt; ""), I550, J550, S550 &lt;= 1), FALSE)</f>
        <v>1</v>
      </c>
      <c r="I550" s="30" t="b">
        <f t="shared" si="70"/>
        <v>1</v>
      </c>
      <c r="J550" s="30" t="b">
        <f t="shared" si="71"/>
        <v>1</v>
      </c>
      <c r="K550" s="31" t="s">
        <v>81</v>
      </c>
      <c r="L550" s="31" t="s">
        <v>81</v>
      </c>
      <c r="M550" s="30" t="b">
        <f>IFERROR(OR(NOT(D550), 'Upload Data'!E537 &lt;&gt; ""), FALSE)</f>
        <v>1</v>
      </c>
      <c r="N550" s="30" t="b">
        <f>IFERROR(OR(AND(NOT(D550), 'Upload Data'!F537 = ""), IFERROR(MATCH('Upload Data'!F537, listTradingRelationship, 0), FALSE)), FALSE)</f>
        <v>1</v>
      </c>
      <c r="O550" s="30"/>
      <c r="P550" s="30"/>
      <c r="Q550" s="30"/>
      <c r="R550" s="30" t="str">
        <f>IFERROR(IF('Upload Data'!$A537 &lt;&gt; "", 'Upload Data'!$A537, 'Upload Data'!$B537) &amp; "-" &amp; 'Upload Data'!$C537, "-")</f>
        <v>-</v>
      </c>
      <c r="S550" s="30">
        <f t="shared" si="72"/>
        <v>0</v>
      </c>
      <c r="T550" s="30"/>
      <c r="U550" s="30" t="b">
        <f>IFERROR(OR('Upload Data'!$A537 = "", IFERROR(AND(LEN('Upload Data'!$A537 ) = 11, LEFT('Upload Data'!$A537, 4) = "FSC-", MID('Upload Data'!$A537, 5, 1) &gt;= "A", MID('Upload Data'!$A537, 5, 1) &lt;= "Z", V550 &gt; 0, INT(V550) = V550), FALSE)), FALSE)</f>
        <v>1</v>
      </c>
      <c r="V550" s="30">
        <f>IFERROR(VALUE(RIGHT('Upload Data'!$A537, 6)), -1)</f>
        <v>-1</v>
      </c>
      <c r="W550" s="30"/>
      <c r="X550" s="30" t="b">
        <f>IFERROR(OR('Upload Data'!$B537 = "", IFERROR(AND(LEN(AA550) &gt;= 2, MATCH(AB550, listCertificateTypes, 0), AC550 &gt; -1, INT(AC550) = AC550), FALSE)), FALSE)</f>
        <v>1</v>
      </c>
      <c r="Y550" s="30">
        <f>IFERROR(FIND("-", 'Upload Data'!$B537, 1), 1000)</f>
        <v>1000</v>
      </c>
      <c r="Z550" s="30">
        <f>IFERROR(FIND("-", 'Upload Data'!$B537, Y550 + 1), 1000)</f>
        <v>1000</v>
      </c>
      <c r="AA550" s="30" t="str">
        <f>IFERROR(LEFT('Upload Data'!$B537, Y550 - 1), "")</f>
        <v/>
      </c>
      <c r="AB550" s="30" t="str">
        <f>IFERROR(MID('Upload Data'!$B537, Y550 + 1, Z550 - Y550 - 1), "")</f>
        <v/>
      </c>
      <c r="AC550" s="30">
        <f>IFERROR(VALUE(RIGHT('Upload Data'!$B537, 6)), -1)</f>
        <v>-1</v>
      </c>
    </row>
    <row r="551" spans="1:29">
      <c r="A551" s="29">
        <f t="shared" si="68"/>
        <v>538</v>
      </c>
      <c r="B551" s="28" t="b">
        <f>NOT(IFERROR('Upload Data'!A538 = "ERROR", TRUE))</f>
        <v>1</v>
      </c>
      <c r="C551" s="28">
        <f t="shared" si="69"/>
        <v>538</v>
      </c>
      <c r="D551" s="30" t="b">
        <f>IF(B551, ('Upload Data'!A538 &amp; 'Upload Data'!B538 &amp; 'Upload Data'!D538 &amp; 'Upload Data'!E538 &amp; 'Upload Data'!F538) &lt;&gt; "", FALSE)</f>
        <v>0</v>
      </c>
      <c r="E551" s="28" t="str">
        <f t="shared" ref="E551:E614" si="73">IF(AND(D551, G551), A551, "")</f>
        <v/>
      </c>
      <c r="F551" s="28" t="str">
        <f t="shared" ref="F551:F614" si="74">IF(AND(D551, NOT(G551)), A551, "")</f>
        <v/>
      </c>
      <c r="G551" s="30" t="b">
        <f t="shared" si="67"/>
        <v>1</v>
      </c>
      <c r="H551" s="30" t="b">
        <f>IFERROR(AND(OR(NOT(D551), 'Upload Data'!$A538 &lt;&gt; "", 'Upload Data'!$B538 &lt;&gt; ""), I551, J551, S551 &lt;= 1), FALSE)</f>
        <v>1</v>
      </c>
      <c r="I551" s="30" t="b">
        <f t="shared" si="70"/>
        <v>1</v>
      </c>
      <c r="J551" s="30" t="b">
        <f t="shared" si="71"/>
        <v>1</v>
      </c>
      <c r="K551" s="31" t="s">
        <v>81</v>
      </c>
      <c r="L551" s="31" t="s">
        <v>81</v>
      </c>
      <c r="M551" s="30" t="b">
        <f>IFERROR(OR(NOT(D551), 'Upload Data'!E538 &lt;&gt; ""), FALSE)</f>
        <v>1</v>
      </c>
      <c r="N551" s="30" t="b">
        <f>IFERROR(OR(AND(NOT(D551), 'Upload Data'!F538 = ""), IFERROR(MATCH('Upload Data'!F538, listTradingRelationship, 0), FALSE)), FALSE)</f>
        <v>1</v>
      </c>
      <c r="O551" s="30"/>
      <c r="P551" s="30"/>
      <c r="Q551" s="30"/>
      <c r="R551" s="30" t="str">
        <f>IFERROR(IF('Upload Data'!$A538 &lt;&gt; "", 'Upload Data'!$A538, 'Upload Data'!$B538) &amp; "-" &amp; 'Upload Data'!$C538, "-")</f>
        <v>-</v>
      </c>
      <c r="S551" s="30">
        <f t="shared" si="72"/>
        <v>0</v>
      </c>
      <c r="T551" s="30"/>
      <c r="U551" s="30" t="b">
        <f>IFERROR(OR('Upload Data'!$A538 = "", IFERROR(AND(LEN('Upload Data'!$A538 ) = 11, LEFT('Upload Data'!$A538, 4) = "FSC-", MID('Upload Data'!$A538, 5, 1) &gt;= "A", MID('Upload Data'!$A538, 5, 1) &lt;= "Z", V551 &gt; 0, INT(V551) = V551), FALSE)), FALSE)</f>
        <v>1</v>
      </c>
      <c r="V551" s="30">
        <f>IFERROR(VALUE(RIGHT('Upload Data'!$A538, 6)), -1)</f>
        <v>-1</v>
      </c>
      <c r="W551" s="30"/>
      <c r="X551" s="30" t="b">
        <f>IFERROR(OR('Upload Data'!$B538 = "", IFERROR(AND(LEN(AA551) &gt;= 2, MATCH(AB551, listCertificateTypes, 0), AC551 &gt; -1, INT(AC551) = AC551), FALSE)), FALSE)</f>
        <v>1</v>
      </c>
      <c r="Y551" s="30">
        <f>IFERROR(FIND("-", 'Upload Data'!$B538, 1), 1000)</f>
        <v>1000</v>
      </c>
      <c r="Z551" s="30">
        <f>IFERROR(FIND("-", 'Upload Data'!$B538, Y551 + 1), 1000)</f>
        <v>1000</v>
      </c>
      <c r="AA551" s="30" t="str">
        <f>IFERROR(LEFT('Upload Data'!$B538, Y551 - 1), "")</f>
        <v/>
      </c>
      <c r="AB551" s="30" t="str">
        <f>IFERROR(MID('Upload Data'!$B538, Y551 + 1, Z551 - Y551 - 1), "")</f>
        <v/>
      </c>
      <c r="AC551" s="30">
        <f>IFERROR(VALUE(RIGHT('Upload Data'!$B538, 6)), -1)</f>
        <v>-1</v>
      </c>
    </row>
    <row r="552" spans="1:29">
      <c r="A552" s="29">
        <f t="shared" si="68"/>
        <v>539</v>
      </c>
      <c r="B552" s="28" t="b">
        <f>NOT(IFERROR('Upload Data'!A539 = "ERROR", TRUE))</f>
        <v>1</v>
      </c>
      <c r="C552" s="28">
        <f t="shared" si="69"/>
        <v>539</v>
      </c>
      <c r="D552" s="30" t="b">
        <f>IF(B552, ('Upload Data'!A539 &amp; 'Upload Data'!B539 &amp; 'Upload Data'!D539 &amp; 'Upload Data'!E539 &amp; 'Upload Data'!F539) &lt;&gt; "", FALSE)</f>
        <v>0</v>
      </c>
      <c r="E552" s="28" t="str">
        <f t="shared" si="73"/>
        <v/>
      </c>
      <c r="F552" s="28" t="str">
        <f t="shared" si="74"/>
        <v/>
      </c>
      <c r="G552" s="30" t="b">
        <f t="shared" si="67"/>
        <v>1</v>
      </c>
      <c r="H552" s="30" t="b">
        <f>IFERROR(AND(OR(NOT(D552), 'Upload Data'!$A539 &lt;&gt; "", 'Upload Data'!$B539 &lt;&gt; ""), I552, J552, S552 &lt;= 1), FALSE)</f>
        <v>1</v>
      </c>
      <c r="I552" s="30" t="b">
        <f t="shared" si="70"/>
        <v>1</v>
      </c>
      <c r="J552" s="30" t="b">
        <f t="shared" si="71"/>
        <v>1</v>
      </c>
      <c r="K552" s="31" t="s">
        <v>81</v>
      </c>
      <c r="L552" s="31" t="s">
        <v>81</v>
      </c>
      <c r="M552" s="30" t="b">
        <f>IFERROR(OR(NOT(D552), 'Upload Data'!E539 &lt;&gt; ""), FALSE)</f>
        <v>1</v>
      </c>
      <c r="N552" s="30" t="b">
        <f>IFERROR(OR(AND(NOT(D552), 'Upload Data'!F539 = ""), IFERROR(MATCH('Upload Data'!F539, listTradingRelationship, 0), FALSE)), FALSE)</f>
        <v>1</v>
      </c>
      <c r="O552" s="30"/>
      <c r="P552" s="30"/>
      <c r="Q552" s="30"/>
      <c r="R552" s="30" t="str">
        <f>IFERROR(IF('Upload Data'!$A539 &lt;&gt; "", 'Upload Data'!$A539, 'Upload Data'!$B539) &amp; "-" &amp; 'Upload Data'!$C539, "-")</f>
        <v>-</v>
      </c>
      <c r="S552" s="30">
        <f t="shared" si="72"/>
        <v>0</v>
      </c>
      <c r="T552" s="30"/>
      <c r="U552" s="30" t="b">
        <f>IFERROR(OR('Upload Data'!$A539 = "", IFERROR(AND(LEN('Upload Data'!$A539 ) = 11, LEFT('Upload Data'!$A539, 4) = "FSC-", MID('Upload Data'!$A539, 5, 1) &gt;= "A", MID('Upload Data'!$A539, 5, 1) &lt;= "Z", V552 &gt; 0, INT(V552) = V552), FALSE)), FALSE)</f>
        <v>1</v>
      </c>
      <c r="V552" s="30">
        <f>IFERROR(VALUE(RIGHT('Upload Data'!$A539, 6)), -1)</f>
        <v>-1</v>
      </c>
      <c r="W552" s="30"/>
      <c r="X552" s="30" t="b">
        <f>IFERROR(OR('Upload Data'!$B539 = "", IFERROR(AND(LEN(AA552) &gt;= 2, MATCH(AB552, listCertificateTypes, 0), AC552 &gt; -1, INT(AC552) = AC552), FALSE)), FALSE)</f>
        <v>1</v>
      </c>
      <c r="Y552" s="30">
        <f>IFERROR(FIND("-", 'Upload Data'!$B539, 1), 1000)</f>
        <v>1000</v>
      </c>
      <c r="Z552" s="30">
        <f>IFERROR(FIND("-", 'Upload Data'!$B539, Y552 + 1), 1000)</f>
        <v>1000</v>
      </c>
      <c r="AA552" s="30" t="str">
        <f>IFERROR(LEFT('Upload Data'!$B539, Y552 - 1), "")</f>
        <v/>
      </c>
      <c r="AB552" s="30" t="str">
        <f>IFERROR(MID('Upload Data'!$B539, Y552 + 1, Z552 - Y552 - 1), "")</f>
        <v/>
      </c>
      <c r="AC552" s="30">
        <f>IFERROR(VALUE(RIGHT('Upload Data'!$B539, 6)), -1)</f>
        <v>-1</v>
      </c>
    </row>
    <row r="553" spans="1:29">
      <c r="A553" s="29">
        <f t="shared" si="68"/>
        <v>540</v>
      </c>
      <c r="B553" s="28" t="b">
        <f>NOT(IFERROR('Upload Data'!A540 = "ERROR", TRUE))</f>
        <v>1</v>
      </c>
      <c r="C553" s="28">
        <f t="shared" si="69"/>
        <v>540</v>
      </c>
      <c r="D553" s="30" t="b">
        <f>IF(B553, ('Upload Data'!A540 &amp; 'Upload Data'!B540 &amp; 'Upload Data'!D540 &amp; 'Upload Data'!E540 &amp; 'Upload Data'!F540) &lt;&gt; "", FALSE)</f>
        <v>0</v>
      </c>
      <c r="E553" s="28" t="str">
        <f t="shared" si="73"/>
        <v/>
      </c>
      <c r="F553" s="28" t="str">
        <f t="shared" si="74"/>
        <v/>
      </c>
      <c r="G553" s="30" t="b">
        <f t="shared" si="67"/>
        <v>1</v>
      </c>
      <c r="H553" s="30" t="b">
        <f>IFERROR(AND(OR(NOT(D553), 'Upload Data'!$A540 &lt;&gt; "", 'Upload Data'!$B540 &lt;&gt; ""), I553, J553, S553 &lt;= 1), FALSE)</f>
        <v>1</v>
      </c>
      <c r="I553" s="30" t="b">
        <f t="shared" si="70"/>
        <v>1</v>
      </c>
      <c r="J553" s="30" t="b">
        <f t="shared" si="71"/>
        <v>1</v>
      </c>
      <c r="K553" s="31" t="s">
        <v>81</v>
      </c>
      <c r="L553" s="31" t="s">
        <v>81</v>
      </c>
      <c r="M553" s="30" t="b">
        <f>IFERROR(OR(NOT(D553), 'Upload Data'!E540 &lt;&gt; ""), FALSE)</f>
        <v>1</v>
      </c>
      <c r="N553" s="30" t="b">
        <f>IFERROR(OR(AND(NOT(D553), 'Upload Data'!F540 = ""), IFERROR(MATCH('Upload Data'!F540, listTradingRelationship, 0), FALSE)), FALSE)</f>
        <v>1</v>
      </c>
      <c r="O553" s="30"/>
      <c r="P553" s="30"/>
      <c r="Q553" s="30"/>
      <c r="R553" s="30" t="str">
        <f>IFERROR(IF('Upload Data'!$A540 &lt;&gt; "", 'Upload Data'!$A540, 'Upload Data'!$B540) &amp; "-" &amp; 'Upload Data'!$C540, "-")</f>
        <v>-</v>
      </c>
      <c r="S553" s="30">
        <f t="shared" si="72"/>
        <v>0</v>
      </c>
      <c r="T553" s="30"/>
      <c r="U553" s="30" t="b">
        <f>IFERROR(OR('Upload Data'!$A540 = "", IFERROR(AND(LEN('Upload Data'!$A540 ) = 11, LEFT('Upload Data'!$A540, 4) = "FSC-", MID('Upload Data'!$A540, 5, 1) &gt;= "A", MID('Upload Data'!$A540, 5, 1) &lt;= "Z", V553 &gt; 0, INT(V553) = V553), FALSE)), FALSE)</f>
        <v>1</v>
      </c>
      <c r="V553" s="30">
        <f>IFERROR(VALUE(RIGHT('Upload Data'!$A540, 6)), -1)</f>
        <v>-1</v>
      </c>
      <c r="W553" s="30"/>
      <c r="X553" s="30" t="b">
        <f>IFERROR(OR('Upload Data'!$B540 = "", IFERROR(AND(LEN(AA553) &gt;= 2, MATCH(AB553, listCertificateTypes, 0), AC553 &gt; -1, INT(AC553) = AC553), FALSE)), FALSE)</f>
        <v>1</v>
      </c>
      <c r="Y553" s="30">
        <f>IFERROR(FIND("-", 'Upload Data'!$B540, 1), 1000)</f>
        <v>1000</v>
      </c>
      <c r="Z553" s="30">
        <f>IFERROR(FIND("-", 'Upload Data'!$B540, Y553 + 1), 1000)</f>
        <v>1000</v>
      </c>
      <c r="AA553" s="30" t="str">
        <f>IFERROR(LEFT('Upload Data'!$B540, Y553 - 1), "")</f>
        <v/>
      </c>
      <c r="AB553" s="30" t="str">
        <f>IFERROR(MID('Upload Data'!$B540, Y553 + 1, Z553 - Y553 - 1), "")</f>
        <v/>
      </c>
      <c r="AC553" s="30">
        <f>IFERROR(VALUE(RIGHT('Upload Data'!$B540, 6)), -1)</f>
        <v>-1</v>
      </c>
    </row>
    <row r="554" spans="1:29">
      <c r="A554" s="29">
        <f t="shared" si="68"/>
        <v>541</v>
      </c>
      <c r="B554" s="28" t="b">
        <f>NOT(IFERROR('Upload Data'!A541 = "ERROR", TRUE))</f>
        <v>1</v>
      </c>
      <c r="C554" s="28">
        <f t="shared" si="69"/>
        <v>541</v>
      </c>
      <c r="D554" s="30" t="b">
        <f>IF(B554, ('Upload Data'!A541 &amp; 'Upload Data'!B541 &amp; 'Upload Data'!D541 &amp; 'Upload Data'!E541 &amp; 'Upload Data'!F541) &lt;&gt; "", FALSE)</f>
        <v>0</v>
      </c>
      <c r="E554" s="28" t="str">
        <f t="shared" si="73"/>
        <v/>
      </c>
      <c r="F554" s="28" t="str">
        <f t="shared" si="74"/>
        <v/>
      </c>
      <c r="G554" s="30" t="b">
        <f t="shared" si="67"/>
        <v>1</v>
      </c>
      <c r="H554" s="30" t="b">
        <f>IFERROR(AND(OR(NOT(D554), 'Upload Data'!$A541 &lt;&gt; "", 'Upload Data'!$B541 &lt;&gt; ""), I554, J554, S554 &lt;= 1), FALSE)</f>
        <v>1</v>
      </c>
      <c r="I554" s="30" t="b">
        <f t="shared" si="70"/>
        <v>1</v>
      </c>
      <c r="J554" s="30" t="b">
        <f t="shared" si="71"/>
        <v>1</v>
      </c>
      <c r="K554" s="31" t="s">
        <v>81</v>
      </c>
      <c r="L554" s="31" t="s">
        <v>81</v>
      </c>
      <c r="M554" s="30" t="b">
        <f>IFERROR(OR(NOT(D554), 'Upload Data'!E541 &lt;&gt; ""), FALSE)</f>
        <v>1</v>
      </c>
      <c r="N554" s="30" t="b">
        <f>IFERROR(OR(AND(NOT(D554), 'Upload Data'!F541 = ""), IFERROR(MATCH('Upload Data'!F541, listTradingRelationship, 0), FALSE)), FALSE)</f>
        <v>1</v>
      </c>
      <c r="O554" s="30"/>
      <c r="P554" s="30"/>
      <c r="Q554" s="30"/>
      <c r="R554" s="30" t="str">
        <f>IFERROR(IF('Upload Data'!$A541 &lt;&gt; "", 'Upload Data'!$A541, 'Upload Data'!$B541) &amp; "-" &amp; 'Upload Data'!$C541, "-")</f>
        <v>-</v>
      </c>
      <c r="S554" s="30">
        <f t="shared" si="72"/>
        <v>0</v>
      </c>
      <c r="T554" s="30"/>
      <c r="U554" s="30" t="b">
        <f>IFERROR(OR('Upload Data'!$A541 = "", IFERROR(AND(LEN('Upload Data'!$A541 ) = 11, LEFT('Upload Data'!$A541, 4) = "FSC-", MID('Upload Data'!$A541, 5, 1) &gt;= "A", MID('Upload Data'!$A541, 5, 1) &lt;= "Z", V554 &gt; 0, INT(V554) = V554), FALSE)), FALSE)</f>
        <v>1</v>
      </c>
      <c r="V554" s="30">
        <f>IFERROR(VALUE(RIGHT('Upload Data'!$A541, 6)), -1)</f>
        <v>-1</v>
      </c>
      <c r="W554" s="30"/>
      <c r="X554" s="30" t="b">
        <f>IFERROR(OR('Upload Data'!$B541 = "", IFERROR(AND(LEN(AA554) &gt;= 2, MATCH(AB554, listCertificateTypes, 0), AC554 &gt; -1, INT(AC554) = AC554), FALSE)), FALSE)</f>
        <v>1</v>
      </c>
      <c r="Y554" s="30">
        <f>IFERROR(FIND("-", 'Upload Data'!$B541, 1), 1000)</f>
        <v>1000</v>
      </c>
      <c r="Z554" s="30">
        <f>IFERROR(FIND("-", 'Upload Data'!$B541, Y554 + 1), 1000)</f>
        <v>1000</v>
      </c>
      <c r="AA554" s="30" t="str">
        <f>IFERROR(LEFT('Upload Data'!$B541, Y554 - 1), "")</f>
        <v/>
      </c>
      <c r="AB554" s="30" t="str">
        <f>IFERROR(MID('Upload Data'!$B541, Y554 + 1, Z554 - Y554 - 1), "")</f>
        <v/>
      </c>
      <c r="AC554" s="30">
        <f>IFERROR(VALUE(RIGHT('Upload Data'!$B541, 6)), -1)</f>
        <v>-1</v>
      </c>
    </row>
    <row r="555" spans="1:29">
      <c r="A555" s="29">
        <f t="shared" si="68"/>
        <v>542</v>
      </c>
      <c r="B555" s="28" t="b">
        <f>NOT(IFERROR('Upload Data'!A542 = "ERROR", TRUE))</f>
        <v>1</v>
      </c>
      <c r="C555" s="28">
        <f t="shared" si="69"/>
        <v>542</v>
      </c>
      <c r="D555" s="30" t="b">
        <f>IF(B555, ('Upload Data'!A542 &amp; 'Upload Data'!B542 &amp; 'Upload Data'!D542 &amp; 'Upload Data'!E542 &amp; 'Upload Data'!F542) &lt;&gt; "", FALSE)</f>
        <v>0</v>
      </c>
      <c r="E555" s="28" t="str">
        <f t="shared" si="73"/>
        <v/>
      </c>
      <c r="F555" s="28" t="str">
        <f t="shared" si="74"/>
        <v/>
      </c>
      <c r="G555" s="30" t="b">
        <f t="shared" si="67"/>
        <v>1</v>
      </c>
      <c r="H555" s="30" t="b">
        <f>IFERROR(AND(OR(NOT(D555), 'Upload Data'!$A542 &lt;&gt; "", 'Upload Data'!$B542 &lt;&gt; ""), I555, J555, S555 &lt;= 1), FALSE)</f>
        <v>1</v>
      </c>
      <c r="I555" s="30" t="b">
        <f t="shared" si="70"/>
        <v>1</v>
      </c>
      <c r="J555" s="30" t="b">
        <f t="shared" si="71"/>
        <v>1</v>
      </c>
      <c r="K555" s="31" t="s">
        <v>81</v>
      </c>
      <c r="L555" s="31" t="s">
        <v>81</v>
      </c>
      <c r="M555" s="30" t="b">
        <f>IFERROR(OR(NOT(D555), 'Upload Data'!E542 &lt;&gt; ""), FALSE)</f>
        <v>1</v>
      </c>
      <c r="N555" s="30" t="b">
        <f>IFERROR(OR(AND(NOT(D555), 'Upload Data'!F542 = ""), IFERROR(MATCH('Upload Data'!F542, listTradingRelationship, 0), FALSE)), FALSE)</f>
        <v>1</v>
      </c>
      <c r="O555" s="30"/>
      <c r="P555" s="30"/>
      <c r="Q555" s="30"/>
      <c r="R555" s="30" t="str">
        <f>IFERROR(IF('Upload Data'!$A542 &lt;&gt; "", 'Upload Data'!$A542, 'Upload Data'!$B542) &amp; "-" &amp; 'Upload Data'!$C542, "-")</f>
        <v>-</v>
      </c>
      <c r="S555" s="30">
        <f t="shared" si="72"/>
        <v>0</v>
      </c>
      <c r="T555" s="30"/>
      <c r="U555" s="30" t="b">
        <f>IFERROR(OR('Upload Data'!$A542 = "", IFERROR(AND(LEN('Upload Data'!$A542 ) = 11, LEFT('Upload Data'!$A542, 4) = "FSC-", MID('Upload Data'!$A542, 5, 1) &gt;= "A", MID('Upload Data'!$A542, 5, 1) &lt;= "Z", V555 &gt; 0, INT(V555) = V555), FALSE)), FALSE)</f>
        <v>1</v>
      </c>
      <c r="V555" s="30">
        <f>IFERROR(VALUE(RIGHT('Upload Data'!$A542, 6)), -1)</f>
        <v>-1</v>
      </c>
      <c r="W555" s="30"/>
      <c r="X555" s="30" t="b">
        <f>IFERROR(OR('Upload Data'!$B542 = "", IFERROR(AND(LEN(AA555) &gt;= 2, MATCH(AB555, listCertificateTypes, 0), AC555 &gt; -1, INT(AC555) = AC555), FALSE)), FALSE)</f>
        <v>1</v>
      </c>
      <c r="Y555" s="30">
        <f>IFERROR(FIND("-", 'Upload Data'!$B542, 1), 1000)</f>
        <v>1000</v>
      </c>
      <c r="Z555" s="30">
        <f>IFERROR(FIND("-", 'Upload Data'!$B542, Y555 + 1), 1000)</f>
        <v>1000</v>
      </c>
      <c r="AA555" s="30" t="str">
        <f>IFERROR(LEFT('Upload Data'!$B542, Y555 - 1), "")</f>
        <v/>
      </c>
      <c r="AB555" s="30" t="str">
        <f>IFERROR(MID('Upload Data'!$B542, Y555 + 1, Z555 - Y555 - 1), "")</f>
        <v/>
      </c>
      <c r="AC555" s="30">
        <f>IFERROR(VALUE(RIGHT('Upload Data'!$B542, 6)), -1)</f>
        <v>-1</v>
      </c>
    </row>
    <row r="556" spans="1:29">
      <c r="A556" s="29">
        <f t="shared" si="68"/>
        <v>543</v>
      </c>
      <c r="B556" s="28" t="b">
        <f>NOT(IFERROR('Upload Data'!A543 = "ERROR", TRUE))</f>
        <v>1</v>
      </c>
      <c r="C556" s="28">
        <f t="shared" si="69"/>
        <v>543</v>
      </c>
      <c r="D556" s="30" t="b">
        <f>IF(B556, ('Upload Data'!A543 &amp; 'Upload Data'!B543 &amp; 'Upload Data'!D543 &amp; 'Upload Data'!E543 &amp; 'Upload Data'!F543) &lt;&gt; "", FALSE)</f>
        <v>0</v>
      </c>
      <c r="E556" s="28" t="str">
        <f t="shared" si="73"/>
        <v/>
      </c>
      <c r="F556" s="28" t="str">
        <f t="shared" si="74"/>
        <v/>
      </c>
      <c r="G556" s="30" t="b">
        <f t="shared" si="67"/>
        <v>1</v>
      </c>
      <c r="H556" s="30" t="b">
        <f>IFERROR(AND(OR(NOT(D556), 'Upload Data'!$A543 &lt;&gt; "", 'Upload Data'!$B543 &lt;&gt; ""), I556, J556, S556 &lt;= 1), FALSE)</f>
        <v>1</v>
      </c>
      <c r="I556" s="30" t="b">
        <f t="shared" si="70"/>
        <v>1</v>
      </c>
      <c r="J556" s="30" t="b">
        <f t="shared" si="71"/>
        <v>1</v>
      </c>
      <c r="K556" s="31" t="s">
        <v>81</v>
      </c>
      <c r="L556" s="31" t="s">
        <v>81</v>
      </c>
      <c r="M556" s="30" t="b">
        <f>IFERROR(OR(NOT(D556), 'Upload Data'!E543 &lt;&gt; ""), FALSE)</f>
        <v>1</v>
      </c>
      <c r="N556" s="30" t="b">
        <f>IFERROR(OR(AND(NOT(D556), 'Upload Data'!F543 = ""), IFERROR(MATCH('Upload Data'!F543, listTradingRelationship, 0), FALSE)), FALSE)</f>
        <v>1</v>
      </c>
      <c r="O556" s="30"/>
      <c r="P556" s="30"/>
      <c r="Q556" s="30"/>
      <c r="R556" s="30" t="str">
        <f>IFERROR(IF('Upload Data'!$A543 &lt;&gt; "", 'Upload Data'!$A543, 'Upload Data'!$B543) &amp; "-" &amp; 'Upload Data'!$C543, "-")</f>
        <v>-</v>
      </c>
      <c r="S556" s="30">
        <f t="shared" si="72"/>
        <v>0</v>
      </c>
      <c r="T556" s="30"/>
      <c r="U556" s="30" t="b">
        <f>IFERROR(OR('Upload Data'!$A543 = "", IFERROR(AND(LEN('Upload Data'!$A543 ) = 11, LEFT('Upload Data'!$A543, 4) = "FSC-", MID('Upload Data'!$A543, 5, 1) &gt;= "A", MID('Upload Data'!$A543, 5, 1) &lt;= "Z", V556 &gt; 0, INT(V556) = V556), FALSE)), FALSE)</f>
        <v>1</v>
      </c>
      <c r="V556" s="30">
        <f>IFERROR(VALUE(RIGHT('Upload Data'!$A543, 6)), -1)</f>
        <v>-1</v>
      </c>
      <c r="W556" s="30"/>
      <c r="X556" s="30" t="b">
        <f>IFERROR(OR('Upload Data'!$B543 = "", IFERROR(AND(LEN(AA556) &gt;= 2, MATCH(AB556, listCertificateTypes, 0), AC556 &gt; -1, INT(AC556) = AC556), FALSE)), FALSE)</f>
        <v>1</v>
      </c>
      <c r="Y556" s="30">
        <f>IFERROR(FIND("-", 'Upload Data'!$B543, 1), 1000)</f>
        <v>1000</v>
      </c>
      <c r="Z556" s="30">
        <f>IFERROR(FIND("-", 'Upload Data'!$B543, Y556 + 1), 1000)</f>
        <v>1000</v>
      </c>
      <c r="AA556" s="30" t="str">
        <f>IFERROR(LEFT('Upload Data'!$B543, Y556 - 1), "")</f>
        <v/>
      </c>
      <c r="AB556" s="30" t="str">
        <f>IFERROR(MID('Upload Data'!$B543, Y556 + 1, Z556 - Y556 - 1), "")</f>
        <v/>
      </c>
      <c r="AC556" s="30">
        <f>IFERROR(VALUE(RIGHT('Upload Data'!$B543, 6)), -1)</f>
        <v>-1</v>
      </c>
    </row>
    <row r="557" spans="1:29">
      <c r="A557" s="29">
        <f t="shared" si="68"/>
        <v>544</v>
      </c>
      <c r="B557" s="28" t="b">
        <f>NOT(IFERROR('Upload Data'!A544 = "ERROR", TRUE))</f>
        <v>1</v>
      </c>
      <c r="C557" s="28">
        <f t="shared" si="69"/>
        <v>544</v>
      </c>
      <c r="D557" s="30" t="b">
        <f>IF(B557, ('Upload Data'!A544 &amp; 'Upload Data'!B544 &amp; 'Upload Data'!D544 &amp; 'Upload Data'!E544 &amp; 'Upload Data'!F544) &lt;&gt; "", FALSE)</f>
        <v>0</v>
      </c>
      <c r="E557" s="28" t="str">
        <f t="shared" si="73"/>
        <v/>
      </c>
      <c r="F557" s="28" t="str">
        <f t="shared" si="74"/>
        <v/>
      </c>
      <c r="G557" s="30" t="b">
        <f t="shared" si="67"/>
        <v>1</v>
      </c>
      <c r="H557" s="30" t="b">
        <f>IFERROR(AND(OR(NOT(D557), 'Upload Data'!$A544 &lt;&gt; "", 'Upload Data'!$B544 &lt;&gt; ""), I557, J557, S557 &lt;= 1), FALSE)</f>
        <v>1</v>
      </c>
      <c r="I557" s="30" t="b">
        <f t="shared" si="70"/>
        <v>1</v>
      </c>
      <c r="J557" s="30" t="b">
        <f t="shared" si="71"/>
        <v>1</v>
      </c>
      <c r="K557" s="31" t="s">
        <v>81</v>
      </c>
      <c r="L557" s="31" t="s">
        <v>81</v>
      </c>
      <c r="M557" s="30" t="b">
        <f>IFERROR(OR(NOT(D557), 'Upload Data'!E544 &lt;&gt; ""), FALSE)</f>
        <v>1</v>
      </c>
      <c r="N557" s="30" t="b">
        <f>IFERROR(OR(AND(NOT(D557), 'Upload Data'!F544 = ""), IFERROR(MATCH('Upload Data'!F544, listTradingRelationship, 0), FALSE)), FALSE)</f>
        <v>1</v>
      </c>
      <c r="O557" s="30"/>
      <c r="P557" s="30"/>
      <c r="Q557" s="30"/>
      <c r="R557" s="30" t="str">
        <f>IFERROR(IF('Upload Data'!$A544 &lt;&gt; "", 'Upload Data'!$A544, 'Upload Data'!$B544) &amp; "-" &amp; 'Upload Data'!$C544, "-")</f>
        <v>-</v>
      </c>
      <c r="S557" s="30">
        <f t="shared" si="72"/>
        <v>0</v>
      </c>
      <c r="T557" s="30"/>
      <c r="U557" s="30" t="b">
        <f>IFERROR(OR('Upload Data'!$A544 = "", IFERROR(AND(LEN('Upload Data'!$A544 ) = 11, LEFT('Upload Data'!$A544, 4) = "FSC-", MID('Upload Data'!$A544, 5, 1) &gt;= "A", MID('Upload Data'!$A544, 5, 1) &lt;= "Z", V557 &gt; 0, INT(V557) = V557), FALSE)), FALSE)</f>
        <v>1</v>
      </c>
      <c r="V557" s="30">
        <f>IFERROR(VALUE(RIGHT('Upload Data'!$A544, 6)), -1)</f>
        <v>-1</v>
      </c>
      <c r="W557" s="30"/>
      <c r="X557" s="30" t="b">
        <f>IFERROR(OR('Upload Data'!$B544 = "", IFERROR(AND(LEN(AA557) &gt;= 2, MATCH(AB557, listCertificateTypes, 0), AC557 &gt; -1, INT(AC557) = AC557), FALSE)), FALSE)</f>
        <v>1</v>
      </c>
      <c r="Y557" s="30">
        <f>IFERROR(FIND("-", 'Upload Data'!$B544, 1), 1000)</f>
        <v>1000</v>
      </c>
      <c r="Z557" s="30">
        <f>IFERROR(FIND("-", 'Upload Data'!$B544, Y557 + 1), 1000)</f>
        <v>1000</v>
      </c>
      <c r="AA557" s="30" t="str">
        <f>IFERROR(LEFT('Upload Data'!$B544, Y557 - 1), "")</f>
        <v/>
      </c>
      <c r="AB557" s="30" t="str">
        <f>IFERROR(MID('Upload Data'!$B544, Y557 + 1, Z557 - Y557 - 1), "")</f>
        <v/>
      </c>
      <c r="AC557" s="30">
        <f>IFERROR(VALUE(RIGHT('Upload Data'!$B544, 6)), -1)</f>
        <v>-1</v>
      </c>
    </row>
    <row r="558" spans="1:29">
      <c r="A558" s="29">
        <f t="shared" si="68"/>
        <v>545</v>
      </c>
      <c r="B558" s="28" t="b">
        <f>NOT(IFERROR('Upload Data'!A545 = "ERROR", TRUE))</f>
        <v>1</v>
      </c>
      <c r="C558" s="28">
        <f t="shared" si="69"/>
        <v>545</v>
      </c>
      <c r="D558" s="30" t="b">
        <f>IF(B558, ('Upload Data'!A545 &amp; 'Upload Data'!B545 &amp; 'Upload Data'!D545 &amp; 'Upload Data'!E545 &amp; 'Upload Data'!F545) &lt;&gt; "", FALSE)</f>
        <v>0</v>
      </c>
      <c r="E558" s="28" t="str">
        <f t="shared" si="73"/>
        <v/>
      </c>
      <c r="F558" s="28" t="str">
        <f t="shared" si="74"/>
        <v/>
      </c>
      <c r="G558" s="30" t="b">
        <f t="shared" si="67"/>
        <v>1</v>
      </c>
      <c r="H558" s="30" t="b">
        <f>IFERROR(AND(OR(NOT(D558), 'Upload Data'!$A545 &lt;&gt; "", 'Upload Data'!$B545 &lt;&gt; ""), I558, J558, S558 &lt;= 1), FALSE)</f>
        <v>1</v>
      </c>
      <c r="I558" s="30" t="b">
        <f t="shared" si="70"/>
        <v>1</v>
      </c>
      <c r="J558" s="30" t="b">
        <f t="shared" si="71"/>
        <v>1</v>
      </c>
      <c r="K558" s="31" t="s">
        <v>81</v>
      </c>
      <c r="L558" s="31" t="s">
        <v>81</v>
      </c>
      <c r="M558" s="30" t="b">
        <f>IFERROR(OR(NOT(D558), 'Upload Data'!E545 &lt;&gt; ""), FALSE)</f>
        <v>1</v>
      </c>
      <c r="N558" s="30" t="b">
        <f>IFERROR(OR(AND(NOT(D558), 'Upload Data'!F545 = ""), IFERROR(MATCH('Upload Data'!F545, listTradingRelationship, 0), FALSE)), FALSE)</f>
        <v>1</v>
      </c>
      <c r="O558" s="30"/>
      <c r="P558" s="30"/>
      <c r="Q558" s="30"/>
      <c r="R558" s="30" t="str">
        <f>IFERROR(IF('Upload Data'!$A545 &lt;&gt; "", 'Upload Data'!$A545, 'Upload Data'!$B545) &amp; "-" &amp; 'Upload Data'!$C545, "-")</f>
        <v>-</v>
      </c>
      <c r="S558" s="30">
        <f t="shared" si="72"/>
        <v>0</v>
      </c>
      <c r="T558" s="30"/>
      <c r="U558" s="30" t="b">
        <f>IFERROR(OR('Upload Data'!$A545 = "", IFERROR(AND(LEN('Upload Data'!$A545 ) = 11, LEFT('Upload Data'!$A545, 4) = "FSC-", MID('Upload Data'!$A545, 5, 1) &gt;= "A", MID('Upload Data'!$A545, 5, 1) &lt;= "Z", V558 &gt; 0, INT(V558) = V558), FALSE)), FALSE)</f>
        <v>1</v>
      </c>
      <c r="V558" s="30">
        <f>IFERROR(VALUE(RIGHT('Upload Data'!$A545, 6)), -1)</f>
        <v>-1</v>
      </c>
      <c r="W558" s="30"/>
      <c r="X558" s="30" t="b">
        <f>IFERROR(OR('Upload Data'!$B545 = "", IFERROR(AND(LEN(AA558) &gt;= 2, MATCH(AB558, listCertificateTypes, 0), AC558 &gt; -1, INT(AC558) = AC558), FALSE)), FALSE)</f>
        <v>1</v>
      </c>
      <c r="Y558" s="30">
        <f>IFERROR(FIND("-", 'Upload Data'!$B545, 1), 1000)</f>
        <v>1000</v>
      </c>
      <c r="Z558" s="30">
        <f>IFERROR(FIND("-", 'Upload Data'!$B545, Y558 + 1), 1000)</f>
        <v>1000</v>
      </c>
      <c r="AA558" s="30" t="str">
        <f>IFERROR(LEFT('Upload Data'!$B545, Y558 - 1), "")</f>
        <v/>
      </c>
      <c r="AB558" s="30" t="str">
        <f>IFERROR(MID('Upload Data'!$B545, Y558 + 1, Z558 - Y558 - 1), "")</f>
        <v/>
      </c>
      <c r="AC558" s="30">
        <f>IFERROR(VALUE(RIGHT('Upload Data'!$B545, 6)), -1)</f>
        <v>-1</v>
      </c>
    </row>
    <row r="559" spans="1:29">
      <c r="A559" s="29">
        <f t="shared" si="68"/>
        <v>546</v>
      </c>
      <c r="B559" s="28" t="b">
        <f>NOT(IFERROR('Upload Data'!A546 = "ERROR", TRUE))</f>
        <v>1</v>
      </c>
      <c r="C559" s="28">
        <f t="shared" si="69"/>
        <v>546</v>
      </c>
      <c r="D559" s="30" t="b">
        <f>IF(B559, ('Upload Data'!A546 &amp; 'Upload Data'!B546 &amp; 'Upload Data'!D546 &amp; 'Upload Data'!E546 &amp; 'Upload Data'!F546) &lt;&gt; "", FALSE)</f>
        <v>0</v>
      </c>
      <c r="E559" s="28" t="str">
        <f t="shared" si="73"/>
        <v/>
      </c>
      <c r="F559" s="28" t="str">
        <f t="shared" si="74"/>
        <v/>
      </c>
      <c r="G559" s="30" t="b">
        <f t="shared" si="67"/>
        <v>1</v>
      </c>
      <c r="H559" s="30" t="b">
        <f>IFERROR(AND(OR(NOT(D559), 'Upload Data'!$A546 &lt;&gt; "", 'Upload Data'!$B546 &lt;&gt; ""), I559, J559, S559 &lt;= 1), FALSE)</f>
        <v>1</v>
      </c>
      <c r="I559" s="30" t="b">
        <f t="shared" si="70"/>
        <v>1</v>
      </c>
      <c r="J559" s="30" t="b">
        <f t="shared" si="71"/>
        <v>1</v>
      </c>
      <c r="K559" s="31" t="s">
        <v>81</v>
      </c>
      <c r="L559" s="31" t="s">
        <v>81</v>
      </c>
      <c r="M559" s="30" t="b">
        <f>IFERROR(OR(NOT(D559), 'Upload Data'!E546 &lt;&gt; ""), FALSE)</f>
        <v>1</v>
      </c>
      <c r="N559" s="30" t="b">
        <f>IFERROR(OR(AND(NOT(D559), 'Upload Data'!F546 = ""), IFERROR(MATCH('Upload Data'!F546, listTradingRelationship, 0), FALSE)), FALSE)</f>
        <v>1</v>
      </c>
      <c r="O559" s="30"/>
      <c r="P559" s="30"/>
      <c r="Q559" s="30"/>
      <c r="R559" s="30" t="str">
        <f>IFERROR(IF('Upload Data'!$A546 &lt;&gt; "", 'Upload Data'!$A546, 'Upload Data'!$B546) &amp; "-" &amp; 'Upload Data'!$C546, "-")</f>
        <v>-</v>
      </c>
      <c r="S559" s="30">
        <f t="shared" si="72"/>
        <v>0</v>
      </c>
      <c r="T559" s="30"/>
      <c r="U559" s="30" t="b">
        <f>IFERROR(OR('Upload Data'!$A546 = "", IFERROR(AND(LEN('Upload Data'!$A546 ) = 11, LEFT('Upload Data'!$A546, 4) = "FSC-", MID('Upload Data'!$A546, 5, 1) &gt;= "A", MID('Upload Data'!$A546, 5, 1) &lt;= "Z", V559 &gt; 0, INT(V559) = V559), FALSE)), FALSE)</f>
        <v>1</v>
      </c>
      <c r="V559" s="30">
        <f>IFERROR(VALUE(RIGHT('Upload Data'!$A546, 6)), -1)</f>
        <v>-1</v>
      </c>
      <c r="W559" s="30"/>
      <c r="X559" s="30" t="b">
        <f>IFERROR(OR('Upload Data'!$B546 = "", IFERROR(AND(LEN(AA559) &gt;= 2, MATCH(AB559, listCertificateTypes, 0), AC559 &gt; -1, INT(AC559) = AC559), FALSE)), FALSE)</f>
        <v>1</v>
      </c>
      <c r="Y559" s="30">
        <f>IFERROR(FIND("-", 'Upload Data'!$B546, 1), 1000)</f>
        <v>1000</v>
      </c>
      <c r="Z559" s="30">
        <f>IFERROR(FIND("-", 'Upload Data'!$B546, Y559 + 1), 1000)</f>
        <v>1000</v>
      </c>
      <c r="AA559" s="30" t="str">
        <f>IFERROR(LEFT('Upload Data'!$B546, Y559 - 1), "")</f>
        <v/>
      </c>
      <c r="AB559" s="30" t="str">
        <f>IFERROR(MID('Upload Data'!$B546, Y559 + 1, Z559 - Y559 - 1), "")</f>
        <v/>
      </c>
      <c r="AC559" s="30">
        <f>IFERROR(VALUE(RIGHT('Upload Data'!$B546, 6)), -1)</f>
        <v>-1</v>
      </c>
    </row>
    <row r="560" spans="1:29">
      <c r="A560" s="29">
        <f t="shared" si="68"/>
        <v>547</v>
      </c>
      <c r="B560" s="28" t="b">
        <f>NOT(IFERROR('Upload Data'!A547 = "ERROR", TRUE))</f>
        <v>1</v>
      </c>
      <c r="C560" s="28">
        <f t="shared" si="69"/>
        <v>547</v>
      </c>
      <c r="D560" s="30" t="b">
        <f>IF(B560, ('Upload Data'!A547 &amp; 'Upload Data'!B547 &amp; 'Upload Data'!D547 &amp; 'Upload Data'!E547 &amp; 'Upload Data'!F547) &lt;&gt; "", FALSE)</f>
        <v>0</v>
      </c>
      <c r="E560" s="28" t="str">
        <f t="shared" si="73"/>
        <v/>
      </c>
      <c r="F560" s="28" t="str">
        <f t="shared" si="74"/>
        <v/>
      </c>
      <c r="G560" s="30" t="b">
        <f t="shared" si="67"/>
        <v>1</v>
      </c>
      <c r="H560" s="30" t="b">
        <f>IFERROR(AND(OR(NOT(D560), 'Upload Data'!$A547 &lt;&gt; "", 'Upload Data'!$B547 &lt;&gt; ""), I560, J560, S560 &lt;= 1), FALSE)</f>
        <v>1</v>
      </c>
      <c r="I560" s="30" t="b">
        <f t="shared" si="70"/>
        <v>1</v>
      </c>
      <c r="J560" s="30" t="b">
        <f t="shared" si="71"/>
        <v>1</v>
      </c>
      <c r="K560" s="31" t="s">
        <v>81</v>
      </c>
      <c r="L560" s="31" t="s">
        <v>81</v>
      </c>
      <c r="M560" s="30" t="b">
        <f>IFERROR(OR(NOT(D560), 'Upload Data'!E547 &lt;&gt; ""), FALSE)</f>
        <v>1</v>
      </c>
      <c r="N560" s="30" t="b">
        <f>IFERROR(OR(AND(NOT(D560), 'Upload Data'!F547 = ""), IFERROR(MATCH('Upload Data'!F547, listTradingRelationship, 0), FALSE)), FALSE)</f>
        <v>1</v>
      </c>
      <c r="O560" s="30"/>
      <c r="P560" s="30"/>
      <c r="Q560" s="30"/>
      <c r="R560" s="30" t="str">
        <f>IFERROR(IF('Upload Data'!$A547 &lt;&gt; "", 'Upload Data'!$A547, 'Upload Data'!$B547) &amp; "-" &amp; 'Upload Data'!$C547, "-")</f>
        <v>-</v>
      </c>
      <c r="S560" s="30">
        <f t="shared" si="72"/>
        <v>0</v>
      </c>
      <c r="T560" s="30"/>
      <c r="U560" s="30" t="b">
        <f>IFERROR(OR('Upload Data'!$A547 = "", IFERROR(AND(LEN('Upload Data'!$A547 ) = 11, LEFT('Upload Data'!$A547, 4) = "FSC-", MID('Upload Data'!$A547, 5, 1) &gt;= "A", MID('Upload Data'!$A547, 5, 1) &lt;= "Z", V560 &gt; 0, INT(V560) = V560), FALSE)), FALSE)</f>
        <v>1</v>
      </c>
      <c r="V560" s="30">
        <f>IFERROR(VALUE(RIGHT('Upload Data'!$A547, 6)), -1)</f>
        <v>-1</v>
      </c>
      <c r="W560" s="30"/>
      <c r="X560" s="30" t="b">
        <f>IFERROR(OR('Upload Data'!$B547 = "", IFERROR(AND(LEN(AA560) &gt;= 2, MATCH(AB560, listCertificateTypes, 0), AC560 &gt; -1, INT(AC560) = AC560), FALSE)), FALSE)</f>
        <v>1</v>
      </c>
      <c r="Y560" s="30">
        <f>IFERROR(FIND("-", 'Upload Data'!$B547, 1), 1000)</f>
        <v>1000</v>
      </c>
      <c r="Z560" s="30">
        <f>IFERROR(FIND("-", 'Upload Data'!$B547, Y560 + 1), 1000)</f>
        <v>1000</v>
      </c>
      <c r="AA560" s="30" t="str">
        <f>IFERROR(LEFT('Upload Data'!$B547, Y560 - 1), "")</f>
        <v/>
      </c>
      <c r="AB560" s="30" t="str">
        <f>IFERROR(MID('Upload Data'!$B547, Y560 + 1, Z560 - Y560 - 1), "")</f>
        <v/>
      </c>
      <c r="AC560" s="30">
        <f>IFERROR(VALUE(RIGHT('Upload Data'!$B547, 6)), -1)</f>
        <v>-1</v>
      </c>
    </row>
    <row r="561" spans="1:29">
      <c r="A561" s="29">
        <f t="shared" si="68"/>
        <v>548</v>
      </c>
      <c r="B561" s="28" t="b">
        <f>NOT(IFERROR('Upload Data'!A548 = "ERROR", TRUE))</f>
        <v>1</v>
      </c>
      <c r="C561" s="28">
        <f t="shared" si="69"/>
        <v>548</v>
      </c>
      <c r="D561" s="30" t="b">
        <f>IF(B561, ('Upload Data'!A548 &amp; 'Upload Data'!B548 &amp; 'Upload Data'!D548 &amp; 'Upload Data'!E548 &amp; 'Upload Data'!F548) &lt;&gt; "", FALSE)</f>
        <v>0</v>
      </c>
      <c r="E561" s="28" t="str">
        <f t="shared" si="73"/>
        <v/>
      </c>
      <c r="F561" s="28" t="str">
        <f t="shared" si="74"/>
        <v/>
      </c>
      <c r="G561" s="30" t="b">
        <f t="shared" si="67"/>
        <v>1</v>
      </c>
      <c r="H561" s="30" t="b">
        <f>IFERROR(AND(OR(NOT(D561), 'Upload Data'!$A548 &lt;&gt; "", 'Upload Data'!$B548 &lt;&gt; ""), I561, J561, S561 &lt;= 1), FALSE)</f>
        <v>1</v>
      </c>
      <c r="I561" s="30" t="b">
        <f t="shared" si="70"/>
        <v>1</v>
      </c>
      <c r="J561" s="30" t="b">
        <f t="shared" si="71"/>
        <v>1</v>
      </c>
      <c r="K561" s="31" t="s">
        <v>81</v>
      </c>
      <c r="L561" s="31" t="s">
        <v>81</v>
      </c>
      <c r="M561" s="30" t="b">
        <f>IFERROR(OR(NOT(D561), 'Upload Data'!E548 &lt;&gt; ""), FALSE)</f>
        <v>1</v>
      </c>
      <c r="N561" s="30" t="b">
        <f>IFERROR(OR(AND(NOT(D561), 'Upload Data'!F548 = ""), IFERROR(MATCH('Upload Data'!F548, listTradingRelationship, 0), FALSE)), FALSE)</f>
        <v>1</v>
      </c>
      <c r="O561" s="30"/>
      <c r="P561" s="30"/>
      <c r="Q561" s="30"/>
      <c r="R561" s="30" t="str">
        <f>IFERROR(IF('Upload Data'!$A548 &lt;&gt; "", 'Upload Data'!$A548, 'Upload Data'!$B548) &amp; "-" &amp; 'Upload Data'!$C548, "-")</f>
        <v>-</v>
      </c>
      <c r="S561" s="30">
        <f t="shared" si="72"/>
        <v>0</v>
      </c>
      <c r="T561" s="30"/>
      <c r="U561" s="30" t="b">
        <f>IFERROR(OR('Upload Data'!$A548 = "", IFERROR(AND(LEN('Upload Data'!$A548 ) = 11, LEFT('Upload Data'!$A548, 4) = "FSC-", MID('Upload Data'!$A548, 5, 1) &gt;= "A", MID('Upload Data'!$A548, 5, 1) &lt;= "Z", V561 &gt; 0, INT(V561) = V561), FALSE)), FALSE)</f>
        <v>1</v>
      </c>
      <c r="V561" s="30">
        <f>IFERROR(VALUE(RIGHT('Upload Data'!$A548, 6)), -1)</f>
        <v>-1</v>
      </c>
      <c r="W561" s="30"/>
      <c r="X561" s="30" t="b">
        <f>IFERROR(OR('Upload Data'!$B548 = "", IFERROR(AND(LEN(AA561) &gt;= 2, MATCH(AB561, listCertificateTypes, 0), AC561 &gt; -1, INT(AC561) = AC561), FALSE)), FALSE)</f>
        <v>1</v>
      </c>
      <c r="Y561" s="30">
        <f>IFERROR(FIND("-", 'Upload Data'!$B548, 1), 1000)</f>
        <v>1000</v>
      </c>
      <c r="Z561" s="30">
        <f>IFERROR(FIND("-", 'Upload Data'!$B548, Y561 + 1), 1000)</f>
        <v>1000</v>
      </c>
      <c r="AA561" s="30" t="str">
        <f>IFERROR(LEFT('Upload Data'!$B548, Y561 - 1), "")</f>
        <v/>
      </c>
      <c r="AB561" s="30" t="str">
        <f>IFERROR(MID('Upload Data'!$B548, Y561 + 1, Z561 - Y561 - 1), "")</f>
        <v/>
      </c>
      <c r="AC561" s="30">
        <f>IFERROR(VALUE(RIGHT('Upload Data'!$B548, 6)), -1)</f>
        <v>-1</v>
      </c>
    </row>
    <row r="562" spans="1:29">
      <c r="A562" s="29">
        <f t="shared" si="68"/>
        <v>549</v>
      </c>
      <c r="B562" s="28" t="b">
        <f>NOT(IFERROR('Upload Data'!A549 = "ERROR", TRUE))</f>
        <v>1</v>
      </c>
      <c r="C562" s="28">
        <f t="shared" si="69"/>
        <v>549</v>
      </c>
      <c r="D562" s="30" t="b">
        <f>IF(B562, ('Upload Data'!A549 &amp; 'Upload Data'!B549 &amp; 'Upload Data'!D549 &amp; 'Upload Data'!E549 &amp; 'Upload Data'!F549) &lt;&gt; "", FALSE)</f>
        <v>0</v>
      </c>
      <c r="E562" s="28" t="str">
        <f t="shared" si="73"/>
        <v/>
      </c>
      <c r="F562" s="28" t="str">
        <f t="shared" si="74"/>
        <v/>
      </c>
      <c r="G562" s="30" t="b">
        <f t="shared" si="67"/>
        <v>1</v>
      </c>
      <c r="H562" s="30" t="b">
        <f>IFERROR(AND(OR(NOT(D562), 'Upload Data'!$A549 &lt;&gt; "", 'Upload Data'!$B549 &lt;&gt; ""), I562, J562, S562 &lt;= 1), FALSE)</f>
        <v>1</v>
      </c>
      <c r="I562" s="30" t="b">
        <f t="shared" si="70"/>
        <v>1</v>
      </c>
      <c r="J562" s="30" t="b">
        <f t="shared" si="71"/>
        <v>1</v>
      </c>
      <c r="K562" s="31" t="s">
        <v>81</v>
      </c>
      <c r="L562" s="31" t="s">
        <v>81</v>
      </c>
      <c r="M562" s="30" t="b">
        <f>IFERROR(OR(NOT(D562), 'Upload Data'!E549 &lt;&gt; ""), FALSE)</f>
        <v>1</v>
      </c>
      <c r="N562" s="30" t="b">
        <f>IFERROR(OR(AND(NOT(D562), 'Upload Data'!F549 = ""), IFERROR(MATCH('Upload Data'!F549, listTradingRelationship, 0), FALSE)), FALSE)</f>
        <v>1</v>
      </c>
      <c r="O562" s="30"/>
      <c r="P562" s="30"/>
      <c r="Q562" s="30"/>
      <c r="R562" s="30" t="str">
        <f>IFERROR(IF('Upload Data'!$A549 &lt;&gt; "", 'Upload Data'!$A549, 'Upload Data'!$B549) &amp; "-" &amp; 'Upload Data'!$C549, "-")</f>
        <v>-</v>
      </c>
      <c r="S562" s="30">
        <f t="shared" si="72"/>
        <v>0</v>
      </c>
      <c r="T562" s="30"/>
      <c r="U562" s="30" t="b">
        <f>IFERROR(OR('Upload Data'!$A549 = "", IFERROR(AND(LEN('Upload Data'!$A549 ) = 11, LEFT('Upload Data'!$A549, 4) = "FSC-", MID('Upload Data'!$A549, 5, 1) &gt;= "A", MID('Upload Data'!$A549, 5, 1) &lt;= "Z", V562 &gt; 0, INT(V562) = V562), FALSE)), FALSE)</f>
        <v>1</v>
      </c>
      <c r="V562" s="30">
        <f>IFERROR(VALUE(RIGHT('Upload Data'!$A549, 6)), -1)</f>
        <v>-1</v>
      </c>
      <c r="W562" s="30"/>
      <c r="X562" s="30" t="b">
        <f>IFERROR(OR('Upload Data'!$B549 = "", IFERROR(AND(LEN(AA562) &gt;= 2, MATCH(AB562, listCertificateTypes, 0), AC562 &gt; -1, INT(AC562) = AC562), FALSE)), FALSE)</f>
        <v>1</v>
      </c>
      <c r="Y562" s="30">
        <f>IFERROR(FIND("-", 'Upload Data'!$B549, 1), 1000)</f>
        <v>1000</v>
      </c>
      <c r="Z562" s="30">
        <f>IFERROR(FIND("-", 'Upload Data'!$B549, Y562 + 1), 1000)</f>
        <v>1000</v>
      </c>
      <c r="AA562" s="30" t="str">
        <f>IFERROR(LEFT('Upload Data'!$B549, Y562 - 1), "")</f>
        <v/>
      </c>
      <c r="AB562" s="30" t="str">
        <f>IFERROR(MID('Upload Data'!$B549, Y562 + 1, Z562 - Y562 - 1), "")</f>
        <v/>
      </c>
      <c r="AC562" s="30">
        <f>IFERROR(VALUE(RIGHT('Upload Data'!$B549, 6)), -1)</f>
        <v>-1</v>
      </c>
    </row>
    <row r="563" spans="1:29">
      <c r="A563" s="29">
        <f t="shared" si="68"/>
        <v>550</v>
      </c>
      <c r="B563" s="28" t="b">
        <f>NOT(IFERROR('Upload Data'!A550 = "ERROR", TRUE))</f>
        <v>1</v>
      </c>
      <c r="C563" s="28">
        <f t="shared" si="69"/>
        <v>550</v>
      </c>
      <c r="D563" s="30" t="b">
        <f>IF(B563, ('Upload Data'!A550 &amp; 'Upload Data'!B550 &amp; 'Upload Data'!D550 &amp; 'Upload Data'!E550 &amp; 'Upload Data'!F550) &lt;&gt; "", FALSE)</f>
        <v>0</v>
      </c>
      <c r="E563" s="28" t="str">
        <f t="shared" si="73"/>
        <v/>
      </c>
      <c r="F563" s="28" t="str">
        <f t="shared" si="74"/>
        <v/>
      </c>
      <c r="G563" s="30" t="b">
        <f t="shared" si="67"/>
        <v>1</v>
      </c>
      <c r="H563" s="30" t="b">
        <f>IFERROR(AND(OR(NOT(D563), 'Upload Data'!$A550 &lt;&gt; "", 'Upload Data'!$B550 &lt;&gt; ""), I563, J563, S563 &lt;= 1), FALSE)</f>
        <v>1</v>
      </c>
      <c r="I563" s="30" t="b">
        <f t="shared" si="70"/>
        <v>1</v>
      </c>
      <c r="J563" s="30" t="b">
        <f t="shared" si="71"/>
        <v>1</v>
      </c>
      <c r="K563" s="31" t="s">
        <v>81</v>
      </c>
      <c r="L563" s="31" t="s">
        <v>81</v>
      </c>
      <c r="M563" s="30" t="b">
        <f>IFERROR(OR(NOT(D563), 'Upload Data'!E550 &lt;&gt; ""), FALSE)</f>
        <v>1</v>
      </c>
      <c r="N563" s="30" t="b">
        <f>IFERROR(OR(AND(NOT(D563), 'Upload Data'!F550 = ""), IFERROR(MATCH('Upload Data'!F550, listTradingRelationship, 0), FALSE)), FALSE)</f>
        <v>1</v>
      </c>
      <c r="O563" s="30"/>
      <c r="P563" s="30"/>
      <c r="Q563" s="30"/>
      <c r="R563" s="30" t="str">
        <f>IFERROR(IF('Upload Data'!$A550 &lt;&gt; "", 'Upload Data'!$A550, 'Upload Data'!$B550) &amp; "-" &amp; 'Upload Data'!$C550, "-")</f>
        <v>-</v>
      </c>
      <c r="S563" s="30">
        <f t="shared" si="72"/>
        <v>0</v>
      </c>
      <c r="T563" s="30"/>
      <c r="U563" s="30" t="b">
        <f>IFERROR(OR('Upload Data'!$A550 = "", IFERROR(AND(LEN('Upload Data'!$A550 ) = 11, LEFT('Upload Data'!$A550, 4) = "FSC-", MID('Upload Data'!$A550, 5, 1) &gt;= "A", MID('Upload Data'!$A550, 5, 1) &lt;= "Z", V563 &gt; 0, INT(V563) = V563), FALSE)), FALSE)</f>
        <v>1</v>
      </c>
      <c r="V563" s="30">
        <f>IFERROR(VALUE(RIGHT('Upload Data'!$A550, 6)), -1)</f>
        <v>-1</v>
      </c>
      <c r="W563" s="30"/>
      <c r="X563" s="30" t="b">
        <f>IFERROR(OR('Upload Data'!$B550 = "", IFERROR(AND(LEN(AA563) &gt;= 2, MATCH(AB563, listCertificateTypes, 0), AC563 &gt; -1, INT(AC563) = AC563), FALSE)), FALSE)</f>
        <v>1</v>
      </c>
      <c r="Y563" s="30">
        <f>IFERROR(FIND("-", 'Upload Data'!$B550, 1), 1000)</f>
        <v>1000</v>
      </c>
      <c r="Z563" s="30">
        <f>IFERROR(FIND("-", 'Upload Data'!$B550, Y563 + 1), 1000)</f>
        <v>1000</v>
      </c>
      <c r="AA563" s="30" t="str">
        <f>IFERROR(LEFT('Upload Data'!$B550, Y563 - 1), "")</f>
        <v/>
      </c>
      <c r="AB563" s="30" t="str">
        <f>IFERROR(MID('Upload Data'!$B550, Y563 + 1, Z563 - Y563 - 1), "")</f>
        <v/>
      </c>
      <c r="AC563" s="30">
        <f>IFERROR(VALUE(RIGHT('Upload Data'!$B550, 6)), -1)</f>
        <v>-1</v>
      </c>
    </row>
    <row r="564" spans="1:29">
      <c r="A564" s="29">
        <f t="shared" si="68"/>
        <v>551</v>
      </c>
      <c r="B564" s="28" t="b">
        <f>NOT(IFERROR('Upload Data'!A551 = "ERROR", TRUE))</f>
        <v>1</v>
      </c>
      <c r="C564" s="28">
        <f t="shared" si="69"/>
        <v>551</v>
      </c>
      <c r="D564" s="30" t="b">
        <f>IF(B564, ('Upload Data'!A551 &amp; 'Upload Data'!B551 &amp; 'Upload Data'!D551 &amp; 'Upload Data'!E551 &amp; 'Upload Data'!F551) &lt;&gt; "", FALSE)</f>
        <v>0</v>
      </c>
      <c r="E564" s="28" t="str">
        <f t="shared" si="73"/>
        <v/>
      </c>
      <c r="F564" s="28" t="str">
        <f t="shared" si="74"/>
        <v/>
      </c>
      <c r="G564" s="30" t="b">
        <f t="shared" si="67"/>
        <v>1</v>
      </c>
      <c r="H564" s="30" t="b">
        <f>IFERROR(AND(OR(NOT(D564), 'Upload Data'!$A551 &lt;&gt; "", 'Upload Data'!$B551 &lt;&gt; ""), I564, J564, S564 &lt;= 1), FALSE)</f>
        <v>1</v>
      </c>
      <c r="I564" s="30" t="b">
        <f t="shared" si="70"/>
        <v>1</v>
      </c>
      <c r="J564" s="30" t="b">
        <f t="shared" si="71"/>
        <v>1</v>
      </c>
      <c r="K564" s="31" t="s">
        <v>81</v>
      </c>
      <c r="L564" s="31" t="s">
        <v>81</v>
      </c>
      <c r="M564" s="30" t="b">
        <f>IFERROR(OR(NOT(D564), 'Upload Data'!E551 &lt;&gt; ""), FALSE)</f>
        <v>1</v>
      </c>
      <c r="N564" s="30" t="b">
        <f>IFERROR(OR(AND(NOT(D564), 'Upload Data'!F551 = ""), IFERROR(MATCH('Upload Data'!F551, listTradingRelationship, 0), FALSE)), FALSE)</f>
        <v>1</v>
      </c>
      <c r="O564" s="30"/>
      <c r="P564" s="30"/>
      <c r="Q564" s="30"/>
      <c r="R564" s="30" t="str">
        <f>IFERROR(IF('Upload Data'!$A551 &lt;&gt; "", 'Upload Data'!$A551, 'Upload Data'!$B551) &amp; "-" &amp; 'Upload Data'!$C551, "-")</f>
        <v>-</v>
      </c>
      <c r="S564" s="30">
        <f t="shared" si="72"/>
        <v>0</v>
      </c>
      <c r="T564" s="30"/>
      <c r="U564" s="30" t="b">
        <f>IFERROR(OR('Upload Data'!$A551 = "", IFERROR(AND(LEN('Upload Data'!$A551 ) = 11, LEFT('Upload Data'!$A551, 4) = "FSC-", MID('Upload Data'!$A551, 5, 1) &gt;= "A", MID('Upload Data'!$A551, 5, 1) &lt;= "Z", V564 &gt; 0, INT(V564) = V564), FALSE)), FALSE)</f>
        <v>1</v>
      </c>
      <c r="V564" s="30">
        <f>IFERROR(VALUE(RIGHT('Upload Data'!$A551, 6)), -1)</f>
        <v>-1</v>
      </c>
      <c r="W564" s="30"/>
      <c r="X564" s="30" t="b">
        <f>IFERROR(OR('Upload Data'!$B551 = "", IFERROR(AND(LEN(AA564) &gt;= 2, MATCH(AB564, listCertificateTypes, 0), AC564 &gt; -1, INT(AC564) = AC564), FALSE)), FALSE)</f>
        <v>1</v>
      </c>
      <c r="Y564" s="30">
        <f>IFERROR(FIND("-", 'Upload Data'!$B551, 1), 1000)</f>
        <v>1000</v>
      </c>
      <c r="Z564" s="30">
        <f>IFERROR(FIND("-", 'Upload Data'!$B551, Y564 + 1), 1000)</f>
        <v>1000</v>
      </c>
      <c r="AA564" s="30" t="str">
        <f>IFERROR(LEFT('Upload Data'!$B551, Y564 - 1), "")</f>
        <v/>
      </c>
      <c r="AB564" s="30" t="str">
        <f>IFERROR(MID('Upload Data'!$B551, Y564 + 1, Z564 - Y564 - 1), "")</f>
        <v/>
      </c>
      <c r="AC564" s="30">
        <f>IFERROR(VALUE(RIGHT('Upload Data'!$B551, 6)), -1)</f>
        <v>-1</v>
      </c>
    </row>
    <row r="565" spans="1:29">
      <c r="A565" s="29">
        <f t="shared" si="68"/>
        <v>552</v>
      </c>
      <c r="B565" s="28" t="b">
        <f>NOT(IFERROR('Upload Data'!A552 = "ERROR", TRUE))</f>
        <v>1</v>
      </c>
      <c r="C565" s="28">
        <f t="shared" si="69"/>
        <v>552</v>
      </c>
      <c r="D565" s="30" t="b">
        <f>IF(B565, ('Upload Data'!A552 &amp; 'Upload Data'!B552 &amp; 'Upload Data'!D552 &amp; 'Upload Data'!E552 &amp; 'Upload Data'!F552) &lt;&gt; "", FALSE)</f>
        <v>0</v>
      </c>
      <c r="E565" s="28" t="str">
        <f t="shared" si="73"/>
        <v/>
      </c>
      <c r="F565" s="28" t="str">
        <f t="shared" si="74"/>
        <v/>
      </c>
      <c r="G565" s="30" t="b">
        <f t="shared" si="67"/>
        <v>1</v>
      </c>
      <c r="H565" s="30" t="b">
        <f>IFERROR(AND(OR(NOT(D565), 'Upload Data'!$A552 &lt;&gt; "", 'Upload Data'!$B552 &lt;&gt; ""), I565, J565, S565 &lt;= 1), FALSE)</f>
        <v>1</v>
      </c>
      <c r="I565" s="30" t="b">
        <f t="shared" si="70"/>
        <v>1</v>
      </c>
      <c r="J565" s="30" t="b">
        <f t="shared" si="71"/>
        <v>1</v>
      </c>
      <c r="K565" s="31" t="s">
        <v>81</v>
      </c>
      <c r="L565" s="31" t="s">
        <v>81</v>
      </c>
      <c r="M565" s="30" t="b">
        <f>IFERROR(OR(NOT(D565), 'Upload Data'!E552 &lt;&gt; ""), FALSE)</f>
        <v>1</v>
      </c>
      <c r="N565" s="30" t="b">
        <f>IFERROR(OR(AND(NOT(D565), 'Upload Data'!F552 = ""), IFERROR(MATCH('Upload Data'!F552, listTradingRelationship, 0), FALSE)), FALSE)</f>
        <v>1</v>
      </c>
      <c r="O565" s="30"/>
      <c r="P565" s="30"/>
      <c r="Q565" s="30"/>
      <c r="R565" s="30" t="str">
        <f>IFERROR(IF('Upload Data'!$A552 &lt;&gt; "", 'Upload Data'!$A552, 'Upload Data'!$B552) &amp; "-" &amp; 'Upload Data'!$C552, "-")</f>
        <v>-</v>
      </c>
      <c r="S565" s="30">
        <f t="shared" si="72"/>
        <v>0</v>
      </c>
      <c r="T565" s="30"/>
      <c r="U565" s="30" t="b">
        <f>IFERROR(OR('Upload Data'!$A552 = "", IFERROR(AND(LEN('Upload Data'!$A552 ) = 11, LEFT('Upload Data'!$A552, 4) = "FSC-", MID('Upload Data'!$A552, 5, 1) &gt;= "A", MID('Upload Data'!$A552, 5, 1) &lt;= "Z", V565 &gt; 0, INT(V565) = V565), FALSE)), FALSE)</f>
        <v>1</v>
      </c>
      <c r="V565" s="30">
        <f>IFERROR(VALUE(RIGHT('Upload Data'!$A552, 6)), -1)</f>
        <v>-1</v>
      </c>
      <c r="W565" s="30"/>
      <c r="X565" s="30" t="b">
        <f>IFERROR(OR('Upload Data'!$B552 = "", IFERROR(AND(LEN(AA565) &gt;= 2, MATCH(AB565, listCertificateTypes, 0), AC565 &gt; -1, INT(AC565) = AC565), FALSE)), FALSE)</f>
        <v>1</v>
      </c>
      <c r="Y565" s="30">
        <f>IFERROR(FIND("-", 'Upload Data'!$B552, 1), 1000)</f>
        <v>1000</v>
      </c>
      <c r="Z565" s="30">
        <f>IFERROR(FIND("-", 'Upload Data'!$B552, Y565 + 1), 1000)</f>
        <v>1000</v>
      </c>
      <c r="AA565" s="30" t="str">
        <f>IFERROR(LEFT('Upload Data'!$B552, Y565 - 1), "")</f>
        <v/>
      </c>
      <c r="AB565" s="30" t="str">
        <f>IFERROR(MID('Upload Data'!$B552, Y565 + 1, Z565 - Y565 - 1), "")</f>
        <v/>
      </c>
      <c r="AC565" s="30">
        <f>IFERROR(VALUE(RIGHT('Upload Data'!$B552, 6)), -1)</f>
        <v>-1</v>
      </c>
    </row>
    <row r="566" spans="1:29">
      <c r="A566" s="29">
        <f t="shared" si="68"/>
        <v>553</v>
      </c>
      <c r="B566" s="28" t="b">
        <f>NOT(IFERROR('Upload Data'!A553 = "ERROR", TRUE))</f>
        <v>1</v>
      </c>
      <c r="C566" s="28">
        <f t="shared" si="69"/>
        <v>553</v>
      </c>
      <c r="D566" s="30" t="b">
        <f>IF(B566, ('Upload Data'!A553 &amp; 'Upload Data'!B553 &amp; 'Upload Data'!D553 &amp; 'Upload Data'!E553 &amp; 'Upload Data'!F553) &lt;&gt; "", FALSE)</f>
        <v>0</v>
      </c>
      <c r="E566" s="28" t="str">
        <f t="shared" si="73"/>
        <v/>
      </c>
      <c r="F566" s="28" t="str">
        <f t="shared" si="74"/>
        <v/>
      </c>
      <c r="G566" s="30" t="b">
        <f t="shared" si="67"/>
        <v>1</v>
      </c>
      <c r="H566" s="30" t="b">
        <f>IFERROR(AND(OR(NOT(D566), 'Upload Data'!$A553 &lt;&gt; "", 'Upload Data'!$B553 &lt;&gt; ""), I566, J566, S566 &lt;= 1), FALSE)</f>
        <v>1</v>
      </c>
      <c r="I566" s="30" t="b">
        <f t="shared" si="70"/>
        <v>1</v>
      </c>
      <c r="J566" s="30" t="b">
        <f t="shared" si="71"/>
        <v>1</v>
      </c>
      <c r="K566" s="31" t="s">
        <v>81</v>
      </c>
      <c r="L566" s="31" t="s">
        <v>81</v>
      </c>
      <c r="M566" s="30" t="b">
        <f>IFERROR(OR(NOT(D566), 'Upload Data'!E553 &lt;&gt; ""), FALSE)</f>
        <v>1</v>
      </c>
      <c r="N566" s="30" t="b">
        <f>IFERROR(OR(AND(NOT(D566), 'Upload Data'!F553 = ""), IFERROR(MATCH('Upload Data'!F553, listTradingRelationship, 0), FALSE)), FALSE)</f>
        <v>1</v>
      </c>
      <c r="O566" s="30"/>
      <c r="P566" s="30"/>
      <c r="Q566" s="30"/>
      <c r="R566" s="30" t="str">
        <f>IFERROR(IF('Upload Data'!$A553 &lt;&gt; "", 'Upload Data'!$A553, 'Upload Data'!$B553) &amp; "-" &amp; 'Upload Data'!$C553, "-")</f>
        <v>-</v>
      </c>
      <c r="S566" s="30">
        <f t="shared" si="72"/>
        <v>0</v>
      </c>
      <c r="T566" s="30"/>
      <c r="U566" s="30" t="b">
        <f>IFERROR(OR('Upload Data'!$A553 = "", IFERROR(AND(LEN('Upload Data'!$A553 ) = 11, LEFT('Upload Data'!$A553, 4) = "FSC-", MID('Upload Data'!$A553, 5, 1) &gt;= "A", MID('Upload Data'!$A553, 5, 1) &lt;= "Z", V566 &gt; 0, INT(V566) = V566), FALSE)), FALSE)</f>
        <v>1</v>
      </c>
      <c r="V566" s="30">
        <f>IFERROR(VALUE(RIGHT('Upload Data'!$A553, 6)), -1)</f>
        <v>-1</v>
      </c>
      <c r="W566" s="30"/>
      <c r="X566" s="30" t="b">
        <f>IFERROR(OR('Upload Data'!$B553 = "", IFERROR(AND(LEN(AA566) &gt;= 2, MATCH(AB566, listCertificateTypes, 0), AC566 &gt; -1, INT(AC566) = AC566), FALSE)), FALSE)</f>
        <v>1</v>
      </c>
      <c r="Y566" s="30">
        <f>IFERROR(FIND("-", 'Upload Data'!$B553, 1), 1000)</f>
        <v>1000</v>
      </c>
      <c r="Z566" s="30">
        <f>IFERROR(FIND("-", 'Upload Data'!$B553, Y566 + 1), 1000)</f>
        <v>1000</v>
      </c>
      <c r="AA566" s="30" t="str">
        <f>IFERROR(LEFT('Upload Data'!$B553, Y566 - 1), "")</f>
        <v/>
      </c>
      <c r="AB566" s="30" t="str">
        <f>IFERROR(MID('Upload Data'!$B553, Y566 + 1, Z566 - Y566 - 1), "")</f>
        <v/>
      </c>
      <c r="AC566" s="30">
        <f>IFERROR(VALUE(RIGHT('Upload Data'!$B553, 6)), -1)</f>
        <v>-1</v>
      </c>
    </row>
    <row r="567" spans="1:29">
      <c r="A567" s="29">
        <f t="shared" si="68"/>
        <v>554</v>
      </c>
      <c r="B567" s="28" t="b">
        <f>NOT(IFERROR('Upload Data'!A554 = "ERROR", TRUE))</f>
        <v>1</v>
      </c>
      <c r="C567" s="28">
        <f t="shared" si="69"/>
        <v>554</v>
      </c>
      <c r="D567" s="30" t="b">
        <f>IF(B567, ('Upload Data'!A554 &amp; 'Upload Data'!B554 &amp; 'Upload Data'!D554 &amp; 'Upload Data'!E554 &amp; 'Upload Data'!F554) &lt;&gt; "", FALSE)</f>
        <v>0</v>
      </c>
      <c r="E567" s="28" t="str">
        <f t="shared" si="73"/>
        <v/>
      </c>
      <c r="F567" s="28" t="str">
        <f t="shared" si="74"/>
        <v/>
      </c>
      <c r="G567" s="30" t="b">
        <f t="shared" si="67"/>
        <v>1</v>
      </c>
      <c r="H567" s="30" t="b">
        <f>IFERROR(AND(OR(NOT(D567), 'Upload Data'!$A554 &lt;&gt; "", 'Upload Data'!$B554 &lt;&gt; ""), I567, J567, S567 &lt;= 1), FALSE)</f>
        <v>1</v>
      </c>
      <c r="I567" s="30" t="b">
        <f t="shared" si="70"/>
        <v>1</v>
      </c>
      <c r="J567" s="30" t="b">
        <f t="shared" si="71"/>
        <v>1</v>
      </c>
      <c r="K567" s="31" t="s">
        <v>81</v>
      </c>
      <c r="L567" s="31" t="s">
        <v>81</v>
      </c>
      <c r="M567" s="30" t="b">
        <f>IFERROR(OR(NOT(D567), 'Upload Data'!E554 &lt;&gt; ""), FALSE)</f>
        <v>1</v>
      </c>
      <c r="N567" s="30" t="b">
        <f>IFERROR(OR(AND(NOT(D567), 'Upload Data'!F554 = ""), IFERROR(MATCH('Upload Data'!F554, listTradingRelationship, 0), FALSE)), FALSE)</f>
        <v>1</v>
      </c>
      <c r="O567" s="30"/>
      <c r="P567" s="30"/>
      <c r="Q567" s="30"/>
      <c r="R567" s="30" t="str">
        <f>IFERROR(IF('Upload Data'!$A554 &lt;&gt; "", 'Upload Data'!$A554, 'Upload Data'!$B554) &amp; "-" &amp; 'Upload Data'!$C554, "-")</f>
        <v>-</v>
      </c>
      <c r="S567" s="30">
        <f t="shared" si="72"/>
        <v>0</v>
      </c>
      <c r="T567" s="30"/>
      <c r="U567" s="30" t="b">
        <f>IFERROR(OR('Upload Data'!$A554 = "", IFERROR(AND(LEN('Upload Data'!$A554 ) = 11, LEFT('Upload Data'!$A554, 4) = "FSC-", MID('Upload Data'!$A554, 5, 1) &gt;= "A", MID('Upload Data'!$A554, 5, 1) &lt;= "Z", V567 &gt; 0, INT(V567) = V567), FALSE)), FALSE)</f>
        <v>1</v>
      </c>
      <c r="V567" s="30">
        <f>IFERROR(VALUE(RIGHT('Upload Data'!$A554, 6)), -1)</f>
        <v>-1</v>
      </c>
      <c r="W567" s="30"/>
      <c r="X567" s="30" t="b">
        <f>IFERROR(OR('Upload Data'!$B554 = "", IFERROR(AND(LEN(AA567) &gt;= 2, MATCH(AB567, listCertificateTypes, 0), AC567 &gt; -1, INT(AC567) = AC567), FALSE)), FALSE)</f>
        <v>1</v>
      </c>
      <c r="Y567" s="30">
        <f>IFERROR(FIND("-", 'Upload Data'!$B554, 1), 1000)</f>
        <v>1000</v>
      </c>
      <c r="Z567" s="30">
        <f>IFERROR(FIND("-", 'Upload Data'!$B554, Y567 + 1), 1000)</f>
        <v>1000</v>
      </c>
      <c r="AA567" s="30" t="str">
        <f>IFERROR(LEFT('Upload Data'!$B554, Y567 - 1), "")</f>
        <v/>
      </c>
      <c r="AB567" s="30" t="str">
        <f>IFERROR(MID('Upload Data'!$B554, Y567 + 1, Z567 - Y567 - 1), "")</f>
        <v/>
      </c>
      <c r="AC567" s="30">
        <f>IFERROR(VALUE(RIGHT('Upload Data'!$B554, 6)), -1)</f>
        <v>-1</v>
      </c>
    </row>
    <row r="568" spans="1:29">
      <c r="A568" s="29">
        <f t="shared" si="68"/>
        <v>555</v>
      </c>
      <c r="B568" s="28" t="b">
        <f>NOT(IFERROR('Upload Data'!A555 = "ERROR", TRUE))</f>
        <v>1</v>
      </c>
      <c r="C568" s="28">
        <f t="shared" si="69"/>
        <v>555</v>
      </c>
      <c r="D568" s="30" t="b">
        <f>IF(B568, ('Upload Data'!A555 &amp; 'Upload Data'!B555 &amp; 'Upload Data'!D555 &amp; 'Upload Data'!E555 &amp; 'Upload Data'!F555) &lt;&gt; "", FALSE)</f>
        <v>0</v>
      </c>
      <c r="E568" s="28" t="str">
        <f t="shared" si="73"/>
        <v/>
      </c>
      <c r="F568" s="28" t="str">
        <f t="shared" si="74"/>
        <v/>
      </c>
      <c r="G568" s="30" t="b">
        <f t="shared" si="67"/>
        <v>1</v>
      </c>
      <c r="H568" s="30" t="b">
        <f>IFERROR(AND(OR(NOT(D568), 'Upload Data'!$A555 &lt;&gt; "", 'Upload Data'!$B555 &lt;&gt; ""), I568, J568, S568 &lt;= 1), FALSE)</f>
        <v>1</v>
      </c>
      <c r="I568" s="30" t="b">
        <f t="shared" si="70"/>
        <v>1</v>
      </c>
      <c r="J568" s="30" t="b">
        <f t="shared" si="71"/>
        <v>1</v>
      </c>
      <c r="K568" s="31" t="s">
        <v>81</v>
      </c>
      <c r="L568" s="31" t="s">
        <v>81</v>
      </c>
      <c r="M568" s="30" t="b">
        <f>IFERROR(OR(NOT(D568), 'Upload Data'!E555 &lt;&gt; ""), FALSE)</f>
        <v>1</v>
      </c>
      <c r="N568" s="30" t="b">
        <f>IFERROR(OR(AND(NOT(D568), 'Upload Data'!F555 = ""), IFERROR(MATCH('Upload Data'!F555, listTradingRelationship, 0), FALSE)), FALSE)</f>
        <v>1</v>
      </c>
      <c r="O568" s="30"/>
      <c r="P568" s="30"/>
      <c r="Q568" s="30"/>
      <c r="R568" s="30" t="str">
        <f>IFERROR(IF('Upload Data'!$A555 &lt;&gt; "", 'Upload Data'!$A555, 'Upload Data'!$B555) &amp; "-" &amp; 'Upload Data'!$C555, "-")</f>
        <v>-</v>
      </c>
      <c r="S568" s="30">
        <f t="shared" si="72"/>
        <v>0</v>
      </c>
      <c r="T568" s="30"/>
      <c r="U568" s="30" t="b">
        <f>IFERROR(OR('Upload Data'!$A555 = "", IFERROR(AND(LEN('Upload Data'!$A555 ) = 11, LEFT('Upload Data'!$A555, 4) = "FSC-", MID('Upload Data'!$A555, 5, 1) &gt;= "A", MID('Upload Data'!$A555, 5, 1) &lt;= "Z", V568 &gt; 0, INT(V568) = V568), FALSE)), FALSE)</f>
        <v>1</v>
      </c>
      <c r="V568" s="30">
        <f>IFERROR(VALUE(RIGHT('Upload Data'!$A555, 6)), -1)</f>
        <v>-1</v>
      </c>
      <c r="W568" s="30"/>
      <c r="X568" s="30" t="b">
        <f>IFERROR(OR('Upload Data'!$B555 = "", IFERROR(AND(LEN(AA568) &gt;= 2, MATCH(AB568, listCertificateTypes, 0), AC568 &gt; -1, INT(AC568) = AC568), FALSE)), FALSE)</f>
        <v>1</v>
      </c>
      <c r="Y568" s="30">
        <f>IFERROR(FIND("-", 'Upload Data'!$B555, 1), 1000)</f>
        <v>1000</v>
      </c>
      <c r="Z568" s="30">
        <f>IFERROR(FIND("-", 'Upload Data'!$B555, Y568 + 1), 1000)</f>
        <v>1000</v>
      </c>
      <c r="AA568" s="30" t="str">
        <f>IFERROR(LEFT('Upload Data'!$B555, Y568 - 1), "")</f>
        <v/>
      </c>
      <c r="AB568" s="30" t="str">
        <f>IFERROR(MID('Upload Data'!$B555, Y568 + 1, Z568 - Y568 - 1), "")</f>
        <v/>
      </c>
      <c r="AC568" s="30">
        <f>IFERROR(VALUE(RIGHT('Upload Data'!$B555, 6)), -1)</f>
        <v>-1</v>
      </c>
    </row>
    <row r="569" spans="1:29">
      <c r="A569" s="29">
        <f t="shared" si="68"/>
        <v>556</v>
      </c>
      <c r="B569" s="28" t="b">
        <f>NOT(IFERROR('Upload Data'!A556 = "ERROR", TRUE))</f>
        <v>1</v>
      </c>
      <c r="C569" s="28">
        <f t="shared" si="69"/>
        <v>556</v>
      </c>
      <c r="D569" s="30" t="b">
        <f>IF(B569, ('Upload Data'!A556 &amp; 'Upload Data'!B556 &amp; 'Upload Data'!D556 &amp; 'Upload Data'!E556 &amp; 'Upload Data'!F556) &lt;&gt; "", FALSE)</f>
        <v>0</v>
      </c>
      <c r="E569" s="28" t="str">
        <f t="shared" si="73"/>
        <v/>
      </c>
      <c r="F569" s="28" t="str">
        <f t="shared" si="74"/>
        <v/>
      </c>
      <c r="G569" s="30" t="b">
        <f t="shared" si="67"/>
        <v>1</v>
      </c>
      <c r="H569" s="30" t="b">
        <f>IFERROR(AND(OR(NOT(D569), 'Upload Data'!$A556 &lt;&gt; "", 'Upload Data'!$B556 &lt;&gt; ""), I569, J569, S569 &lt;= 1), FALSE)</f>
        <v>1</v>
      </c>
      <c r="I569" s="30" t="b">
        <f t="shared" si="70"/>
        <v>1</v>
      </c>
      <c r="J569" s="30" t="b">
        <f t="shared" si="71"/>
        <v>1</v>
      </c>
      <c r="K569" s="31" t="s">
        <v>81</v>
      </c>
      <c r="L569" s="31" t="s">
        <v>81</v>
      </c>
      <c r="M569" s="30" t="b">
        <f>IFERROR(OR(NOT(D569), 'Upload Data'!E556 &lt;&gt; ""), FALSE)</f>
        <v>1</v>
      </c>
      <c r="N569" s="30" t="b">
        <f>IFERROR(OR(AND(NOT(D569), 'Upload Data'!F556 = ""), IFERROR(MATCH('Upload Data'!F556, listTradingRelationship, 0), FALSE)), FALSE)</f>
        <v>1</v>
      </c>
      <c r="O569" s="30"/>
      <c r="P569" s="30"/>
      <c r="Q569" s="30"/>
      <c r="R569" s="30" t="str">
        <f>IFERROR(IF('Upload Data'!$A556 &lt;&gt; "", 'Upload Data'!$A556, 'Upload Data'!$B556) &amp; "-" &amp; 'Upload Data'!$C556, "-")</f>
        <v>-</v>
      </c>
      <c r="S569" s="30">
        <f t="shared" si="72"/>
        <v>0</v>
      </c>
      <c r="T569" s="30"/>
      <c r="U569" s="30" t="b">
        <f>IFERROR(OR('Upload Data'!$A556 = "", IFERROR(AND(LEN('Upload Data'!$A556 ) = 11, LEFT('Upload Data'!$A556, 4) = "FSC-", MID('Upload Data'!$A556, 5, 1) &gt;= "A", MID('Upload Data'!$A556, 5, 1) &lt;= "Z", V569 &gt; 0, INT(V569) = V569), FALSE)), FALSE)</f>
        <v>1</v>
      </c>
      <c r="V569" s="30">
        <f>IFERROR(VALUE(RIGHT('Upload Data'!$A556, 6)), -1)</f>
        <v>-1</v>
      </c>
      <c r="W569" s="30"/>
      <c r="X569" s="30" t="b">
        <f>IFERROR(OR('Upload Data'!$B556 = "", IFERROR(AND(LEN(AA569) &gt;= 2, MATCH(AB569, listCertificateTypes, 0), AC569 &gt; -1, INT(AC569) = AC569), FALSE)), FALSE)</f>
        <v>1</v>
      </c>
      <c r="Y569" s="30">
        <f>IFERROR(FIND("-", 'Upload Data'!$B556, 1), 1000)</f>
        <v>1000</v>
      </c>
      <c r="Z569" s="30">
        <f>IFERROR(FIND("-", 'Upload Data'!$B556, Y569 + 1), 1000)</f>
        <v>1000</v>
      </c>
      <c r="AA569" s="30" t="str">
        <f>IFERROR(LEFT('Upload Data'!$B556, Y569 - 1), "")</f>
        <v/>
      </c>
      <c r="AB569" s="30" t="str">
        <f>IFERROR(MID('Upload Data'!$B556, Y569 + 1, Z569 - Y569 - 1), "")</f>
        <v/>
      </c>
      <c r="AC569" s="30">
        <f>IFERROR(VALUE(RIGHT('Upload Data'!$B556, 6)), -1)</f>
        <v>-1</v>
      </c>
    </row>
    <row r="570" spans="1:29">
      <c r="A570" s="29">
        <f t="shared" si="68"/>
        <v>557</v>
      </c>
      <c r="B570" s="28" t="b">
        <f>NOT(IFERROR('Upload Data'!A557 = "ERROR", TRUE))</f>
        <v>1</v>
      </c>
      <c r="C570" s="28">
        <f t="shared" si="69"/>
        <v>557</v>
      </c>
      <c r="D570" s="30" t="b">
        <f>IF(B570, ('Upload Data'!A557 &amp; 'Upload Data'!B557 &amp; 'Upload Data'!D557 &amp; 'Upload Data'!E557 &amp; 'Upload Data'!F557) &lt;&gt; "", FALSE)</f>
        <v>0</v>
      </c>
      <c r="E570" s="28" t="str">
        <f t="shared" si="73"/>
        <v/>
      </c>
      <c r="F570" s="28" t="str">
        <f t="shared" si="74"/>
        <v/>
      </c>
      <c r="G570" s="30" t="b">
        <f t="shared" si="67"/>
        <v>1</v>
      </c>
      <c r="H570" s="30" t="b">
        <f>IFERROR(AND(OR(NOT(D570), 'Upload Data'!$A557 &lt;&gt; "", 'Upload Data'!$B557 &lt;&gt; ""), I570, J570, S570 &lt;= 1), FALSE)</f>
        <v>1</v>
      </c>
      <c r="I570" s="30" t="b">
        <f t="shared" si="70"/>
        <v>1</v>
      </c>
      <c r="J570" s="30" t="b">
        <f t="shared" si="71"/>
        <v>1</v>
      </c>
      <c r="K570" s="31" t="s">
        <v>81</v>
      </c>
      <c r="L570" s="31" t="s">
        <v>81</v>
      </c>
      <c r="M570" s="30" t="b">
        <f>IFERROR(OR(NOT(D570), 'Upload Data'!E557 &lt;&gt; ""), FALSE)</f>
        <v>1</v>
      </c>
      <c r="N570" s="30" t="b">
        <f>IFERROR(OR(AND(NOT(D570), 'Upload Data'!F557 = ""), IFERROR(MATCH('Upload Data'!F557, listTradingRelationship, 0), FALSE)), FALSE)</f>
        <v>1</v>
      </c>
      <c r="O570" s="30"/>
      <c r="P570" s="30"/>
      <c r="Q570" s="30"/>
      <c r="R570" s="30" t="str">
        <f>IFERROR(IF('Upload Data'!$A557 &lt;&gt; "", 'Upload Data'!$A557, 'Upload Data'!$B557) &amp; "-" &amp; 'Upload Data'!$C557, "-")</f>
        <v>-</v>
      </c>
      <c r="S570" s="30">
        <f t="shared" si="72"/>
        <v>0</v>
      </c>
      <c r="T570" s="30"/>
      <c r="U570" s="30" t="b">
        <f>IFERROR(OR('Upload Data'!$A557 = "", IFERROR(AND(LEN('Upload Data'!$A557 ) = 11, LEFT('Upload Data'!$A557, 4) = "FSC-", MID('Upload Data'!$A557, 5, 1) &gt;= "A", MID('Upload Data'!$A557, 5, 1) &lt;= "Z", V570 &gt; 0, INT(V570) = V570), FALSE)), FALSE)</f>
        <v>1</v>
      </c>
      <c r="V570" s="30">
        <f>IFERROR(VALUE(RIGHT('Upload Data'!$A557, 6)), -1)</f>
        <v>-1</v>
      </c>
      <c r="W570" s="30"/>
      <c r="X570" s="30" t="b">
        <f>IFERROR(OR('Upload Data'!$B557 = "", IFERROR(AND(LEN(AA570) &gt;= 2, MATCH(AB570, listCertificateTypes, 0), AC570 &gt; -1, INT(AC570) = AC570), FALSE)), FALSE)</f>
        <v>1</v>
      </c>
      <c r="Y570" s="30">
        <f>IFERROR(FIND("-", 'Upload Data'!$B557, 1), 1000)</f>
        <v>1000</v>
      </c>
      <c r="Z570" s="30">
        <f>IFERROR(FIND("-", 'Upload Data'!$B557, Y570 + 1), 1000)</f>
        <v>1000</v>
      </c>
      <c r="AA570" s="30" t="str">
        <f>IFERROR(LEFT('Upload Data'!$B557, Y570 - 1), "")</f>
        <v/>
      </c>
      <c r="AB570" s="30" t="str">
        <f>IFERROR(MID('Upload Data'!$B557, Y570 + 1, Z570 - Y570 - 1), "")</f>
        <v/>
      </c>
      <c r="AC570" s="30">
        <f>IFERROR(VALUE(RIGHT('Upload Data'!$B557, 6)), -1)</f>
        <v>-1</v>
      </c>
    </row>
    <row r="571" spans="1:29">
      <c r="A571" s="29">
        <f t="shared" si="68"/>
        <v>558</v>
      </c>
      <c r="B571" s="28" t="b">
        <f>NOT(IFERROR('Upload Data'!A558 = "ERROR", TRUE))</f>
        <v>1</v>
      </c>
      <c r="C571" s="28">
        <f t="shared" si="69"/>
        <v>558</v>
      </c>
      <c r="D571" s="30" t="b">
        <f>IF(B571, ('Upload Data'!A558 &amp; 'Upload Data'!B558 &amp; 'Upload Data'!D558 &amp; 'Upload Data'!E558 &amp; 'Upload Data'!F558) &lt;&gt; "", FALSE)</f>
        <v>0</v>
      </c>
      <c r="E571" s="28" t="str">
        <f t="shared" si="73"/>
        <v/>
      </c>
      <c r="F571" s="28" t="str">
        <f t="shared" si="74"/>
        <v/>
      </c>
      <c r="G571" s="30" t="b">
        <f t="shared" si="67"/>
        <v>1</v>
      </c>
      <c r="H571" s="30" t="b">
        <f>IFERROR(AND(OR(NOT(D571), 'Upload Data'!$A558 &lt;&gt; "", 'Upload Data'!$B558 &lt;&gt; ""), I571, J571, S571 &lt;= 1), FALSE)</f>
        <v>1</v>
      </c>
      <c r="I571" s="30" t="b">
        <f t="shared" si="70"/>
        <v>1</v>
      </c>
      <c r="J571" s="30" t="b">
        <f t="shared" si="71"/>
        <v>1</v>
      </c>
      <c r="K571" s="31" t="s">
        <v>81</v>
      </c>
      <c r="L571" s="31" t="s">
        <v>81</v>
      </c>
      <c r="M571" s="30" t="b">
        <f>IFERROR(OR(NOT(D571), 'Upload Data'!E558 &lt;&gt; ""), FALSE)</f>
        <v>1</v>
      </c>
      <c r="N571" s="30" t="b">
        <f>IFERROR(OR(AND(NOT(D571), 'Upload Data'!F558 = ""), IFERROR(MATCH('Upload Data'!F558, listTradingRelationship, 0), FALSE)), FALSE)</f>
        <v>1</v>
      </c>
      <c r="O571" s="30"/>
      <c r="P571" s="30"/>
      <c r="Q571" s="30"/>
      <c r="R571" s="30" t="str">
        <f>IFERROR(IF('Upload Data'!$A558 &lt;&gt; "", 'Upload Data'!$A558, 'Upload Data'!$B558) &amp; "-" &amp; 'Upload Data'!$C558, "-")</f>
        <v>-</v>
      </c>
      <c r="S571" s="30">
        <f t="shared" si="72"/>
        <v>0</v>
      </c>
      <c r="T571" s="30"/>
      <c r="U571" s="30" t="b">
        <f>IFERROR(OR('Upload Data'!$A558 = "", IFERROR(AND(LEN('Upload Data'!$A558 ) = 11, LEFT('Upload Data'!$A558, 4) = "FSC-", MID('Upload Data'!$A558, 5, 1) &gt;= "A", MID('Upload Data'!$A558, 5, 1) &lt;= "Z", V571 &gt; 0, INT(V571) = V571), FALSE)), FALSE)</f>
        <v>1</v>
      </c>
      <c r="V571" s="30">
        <f>IFERROR(VALUE(RIGHT('Upload Data'!$A558, 6)), -1)</f>
        <v>-1</v>
      </c>
      <c r="W571" s="30"/>
      <c r="X571" s="30" t="b">
        <f>IFERROR(OR('Upload Data'!$B558 = "", IFERROR(AND(LEN(AA571) &gt;= 2, MATCH(AB571, listCertificateTypes, 0), AC571 &gt; -1, INT(AC571) = AC571), FALSE)), FALSE)</f>
        <v>1</v>
      </c>
      <c r="Y571" s="30">
        <f>IFERROR(FIND("-", 'Upload Data'!$B558, 1), 1000)</f>
        <v>1000</v>
      </c>
      <c r="Z571" s="30">
        <f>IFERROR(FIND("-", 'Upload Data'!$B558, Y571 + 1), 1000)</f>
        <v>1000</v>
      </c>
      <c r="AA571" s="30" t="str">
        <f>IFERROR(LEFT('Upload Data'!$B558, Y571 - 1), "")</f>
        <v/>
      </c>
      <c r="AB571" s="30" t="str">
        <f>IFERROR(MID('Upload Data'!$B558, Y571 + 1, Z571 - Y571 - 1), "")</f>
        <v/>
      </c>
      <c r="AC571" s="30">
        <f>IFERROR(VALUE(RIGHT('Upload Data'!$B558, 6)), -1)</f>
        <v>-1</v>
      </c>
    </row>
    <row r="572" spans="1:29">
      <c r="A572" s="29">
        <f t="shared" si="68"/>
        <v>559</v>
      </c>
      <c r="B572" s="28" t="b">
        <f>NOT(IFERROR('Upload Data'!A559 = "ERROR", TRUE))</f>
        <v>1</v>
      </c>
      <c r="C572" s="28">
        <f t="shared" si="69"/>
        <v>559</v>
      </c>
      <c r="D572" s="30" t="b">
        <f>IF(B572, ('Upload Data'!A559 &amp; 'Upload Data'!B559 &amp; 'Upload Data'!D559 &amp; 'Upload Data'!E559 &amp; 'Upload Data'!F559) &lt;&gt; "", FALSE)</f>
        <v>0</v>
      </c>
      <c r="E572" s="28" t="str">
        <f t="shared" si="73"/>
        <v/>
      </c>
      <c r="F572" s="28" t="str">
        <f t="shared" si="74"/>
        <v/>
      </c>
      <c r="G572" s="30" t="b">
        <f t="shared" si="67"/>
        <v>1</v>
      </c>
      <c r="H572" s="30" t="b">
        <f>IFERROR(AND(OR(NOT(D572), 'Upload Data'!$A559 &lt;&gt; "", 'Upload Data'!$B559 &lt;&gt; ""), I572, J572, S572 &lt;= 1), FALSE)</f>
        <v>1</v>
      </c>
      <c r="I572" s="30" t="b">
        <f t="shared" si="70"/>
        <v>1</v>
      </c>
      <c r="J572" s="30" t="b">
        <f t="shared" si="71"/>
        <v>1</v>
      </c>
      <c r="K572" s="31" t="s">
        <v>81</v>
      </c>
      <c r="L572" s="31" t="s">
        <v>81</v>
      </c>
      <c r="M572" s="30" t="b">
        <f>IFERROR(OR(NOT(D572), 'Upload Data'!E559 &lt;&gt; ""), FALSE)</f>
        <v>1</v>
      </c>
      <c r="N572" s="30" t="b">
        <f>IFERROR(OR(AND(NOT(D572), 'Upload Data'!F559 = ""), IFERROR(MATCH('Upload Data'!F559, listTradingRelationship, 0), FALSE)), FALSE)</f>
        <v>1</v>
      </c>
      <c r="O572" s="30"/>
      <c r="P572" s="30"/>
      <c r="Q572" s="30"/>
      <c r="R572" s="30" t="str">
        <f>IFERROR(IF('Upload Data'!$A559 &lt;&gt; "", 'Upload Data'!$A559, 'Upload Data'!$B559) &amp; "-" &amp; 'Upload Data'!$C559, "-")</f>
        <v>-</v>
      </c>
      <c r="S572" s="30">
        <f t="shared" si="72"/>
        <v>0</v>
      </c>
      <c r="T572" s="30"/>
      <c r="U572" s="30" t="b">
        <f>IFERROR(OR('Upload Data'!$A559 = "", IFERROR(AND(LEN('Upload Data'!$A559 ) = 11, LEFT('Upload Data'!$A559, 4) = "FSC-", MID('Upload Data'!$A559, 5, 1) &gt;= "A", MID('Upload Data'!$A559, 5, 1) &lt;= "Z", V572 &gt; 0, INT(V572) = V572), FALSE)), FALSE)</f>
        <v>1</v>
      </c>
      <c r="V572" s="30">
        <f>IFERROR(VALUE(RIGHT('Upload Data'!$A559, 6)), -1)</f>
        <v>-1</v>
      </c>
      <c r="W572" s="30"/>
      <c r="X572" s="30" t="b">
        <f>IFERROR(OR('Upload Data'!$B559 = "", IFERROR(AND(LEN(AA572) &gt;= 2, MATCH(AB572, listCertificateTypes, 0), AC572 &gt; -1, INT(AC572) = AC572), FALSE)), FALSE)</f>
        <v>1</v>
      </c>
      <c r="Y572" s="30">
        <f>IFERROR(FIND("-", 'Upload Data'!$B559, 1), 1000)</f>
        <v>1000</v>
      </c>
      <c r="Z572" s="30">
        <f>IFERROR(FIND("-", 'Upload Data'!$B559, Y572 + 1), 1000)</f>
        <v>1000</v>
      </c>
      <c r="AA572" s="30" t="str">
        <f>IFERROR(LEFT('Upload Data'!$B559, Y572 - 1), "")</f>
        <v/>
      </c>
      <c r="AB572" s="30" t="str">
        <f>IFERROR(MID('Upload Data'!$B559, Y572 + 1, Z572 - Y572 - 1), "")</f>
        <v/>
      </c>
      <c r="AC572" s="30">
        <f>IFERROR(VALUE(RIGHT('Upload Data'!$B559, 6)), -1)</f>
        <v>-1</v>
      </c>
    </row>
    <row r="573" spans="1:29">
      <c r="A573" s="29">
        <f t="shared" si="68"/>
        <v>560</v>
      </c>
      <c r="B573" s="28" t="b">
        <f>NOT(IFERROR('Upload Data'!A560 = "ERROR", TRUE))</f>
        <v>1</v>
      </c>
      <c r="C573" s="28">
        <f t="shared" si="69"/>
        <v>560</v>
      </c>
      <c r="D573" s="30" t="b">
        <f>IF(B573, ('Upload Data'!A560 &amp; 'Upload Data'!B560 &amp; 'Upload Data'!D560 &amp; 'Upload Data'!E560 &amp; 'Upload Data'!F560) &lt;&gt; "", FALSE)</f>
        <v>0</v>
      </c>
      <c r="E573" s="28" t="str">
        <f t="shared" si="73"/>
        <v/>
      </c>
      <c r="F573" s="28" t="str">
        <f t="shared" si="74"/>
        <v/>
      </c>
      <c r="G573" s="30" t="b">
        <f t="shared" si="67"/>
        <v>1</v>
      </c>
      <c r="H573" s="30" t="b">
        <f>IFERROR(AND(OR(NOT(D573), 'Upload Data'!$A560 &lt;&gt; "", 'Upload Data'!$B560 &lt;&gt; ""), I573, J573, S573 &lt;= 1), FALSE)</f>
        <v>1</v>
      </c>
      <c r="I573" s="30" t="b">
        <f t="shared" si="70"/>
        <v>1</v>
      </c>
      <c r="J573" s="30" t="b">
        <f t="shared" si="71"/>
        <v>1</v>
      </c>
      <c r="K573" s="31" t="s">
        <v>81</v>
      </c>
      <c r="L573" s="31" t="s">
        <v>81</v>
      </c>
      <c r="M573" s="30" t="b">
        <f>IFERROR(OR(NOT(D573), 'Upload Data'!E560 &lt;&gt; ""), FALSE)</f>
        <v>1</v>
      </c>
      <c r="N573" s="30" t="b">
        <f>IFERROR(OR(AND(NOT(D573), 'Upload Data'!F560 = ""), IFERROR(MATCH('Upload Data'!F560, listTradingRelationship, 0), FALSE)), FALSE)</f>
        <v>1</v>
      </c>
      <c r="O573" s="30"/>
      <c r="P573" s="30"/>
      <c r="Q573" s="30"/>
      <c r="R573" s="30" t="str">
        <f>IFERROR(IF('Upload Data'!$A560 &lt;&gt; "", 'Upload Data'!$A560, 'Upload Data'!$B560) &amp; "-" &amp; 'Upload Data'!$C560, "-")</f>
        <v>-</v>
      </c>
      <c r="S573" s="30">
        <f t="shared" si="72"/>
        <v>0</v>
      </c>
      <c r="T573" s="30"/>
      <c r="U573" s="30" t="b">
        <f>IFERROR(OR('Upload Data'!$A560 = "", IFERROR(AND(LEN('Upload Data'!$A560 ) = 11, LEFT('Upload Data'!$A560, 4) = "FSC-", MID('Upload Data'!$A560, 5, 1) &gt;= "A", MID('Upload Data'!$A560, 5, 1) &lt;= "Z", V573 &gt; 0, INT(V573) = V573), FALSE)), FALSE)</f>
        <v>1</v>
      </c>
      <c r="V573" s="30">
        <f>IFERROR(VALUE(RIGHT('Upload Data'!$A560, 6)), -1)</f>
        <v>-1</v>
      </c>
      <c r="W573" s="30"/>
      <c r="X573" s="30" t="b">
        <f>IFERROR(OR('Upload Data'!$B560 = "", IFERROR(AND(LEN(AA573) &gt;= 2, MATCH(AB573, listCertificateTypes, 0), AC573 &gt; -1, INT(AC573) = AC573), FALSE)), FALSE)</f>
        <v>1</v>
      </c>
      <c r="Y573" s="30">
        <f>IFERROR(FIND("-", 'Upload Data'!$B560, 1), 1000)</f>
        <v>1000</v>
      </c>
      <c r="Z573" s="30">
        <f>IFERROR(FIND("-", 'Upload Data'!$B560, Y573 + 1), 1000)</f>
        <v>1000</v>
      </c>
      <c r="AA573" s="30" t="str">
        <f>IFERROR(LEFT('Upload Data'!$B560, Y573 - 1), "")</f>
        <v/>
      </c>
      <c r="AB573" s="30" t="str">
        <f>IFERROR(MID('Upload Data'!$B560, Y573 + 1, Z573 - Y573 - 1), "")</f>
        <v/>
      </c>
      <c r="AC573" s="30">
        <f>IFERROR(VALUE(RIGHT('Upload Data'!$B560, 6)), -1)</f>
        <v>-1</v>
      </c>
    </row>
    <row r="574" spans="1:29">
      <c r="A574" s="29">
        <f t="shared" si="68"/>
        <v>561</v>
      </c>
      <c r="B574" s="28" t="b">
        <f>NOT(IFERROR('Upload Data'!A561 = "ERROR", TRUE))</f>
        <v>1</v>
      </c>
      <c r="C574" s="28">
        <f t="shared" si="69"/>
        <v>561</v>
      </c>
      <c r="D574" s="30" t="b">
        <f>IF(B574, ('Upload Data'!A561 &amp; 'Upload Data'!B561 &amp; 'Upload Data'!D561 &amp; 'Upload Data'!E561 &amp; 'Upload Data'!F561) &lt;&gt; "", FALSE)</f>
        <v>0</v>
      </c>
      <c r="E574" s="28" t="str">
        <f t="shared" si="73"/>
        <v/>
      </c>
      <c r="F574" s="28" t="str">
        <f t="shared" si="74"/>
        <v/>
      </c>
      <c r="G574" s="30" t="b">
        <f t="shared" si="67"/>
        <v>1</v>
      </c>
      <c r="H574" s="30" t="b">
        <f>IFERROR(AND(OR(NOT(D574), 'Upload Data'!$A561 &lt;&gt; "", 'Upload Data'!$B561 &lt;&gt; ""), I574, J574, S574 &lt;= 1), FALSE)</f>
        <v>1</v>
      </c>
      <c r="I574" s="30" t="b">
        <f t="shared" si="70"/>
        <v>1</v>
      </c>
      <c r="J574" s="30" t="b">
        <f t="shared" si="71"/>
        <v>1</v>
      </c>
      <c r="K574" s="31" t="s">
        <v>81</v>
      </c>
      <c r="L574" s="31" t="s">
        <v>81</v>
      </c>
      <c r="M574" s="30" t="b">
        <f>IFERROR(OR(NOT(D574), 'Upload Data'!E561 &lt;&gt; ""), FALSE)</f>
        <v>1</v>
      </c>
      <c r="N574" s="30" t="b">
        <f>IFERROR(OR(AND(NOT(D574), 'Upload Data'!F561 = ""), IFERROR(MATCH('Upload Data'!F561, listTradingRelationship, 0), FALSE)), FALSE)</f>
        <v>1</v>
      </c>
      <c r="O574" s="30"/>
      <c r="P574" s="30"/>
      <c r="Q574" s="30"/>
      <c r="R574" s="30" t="str">
        <f>IFERROR(IF('Upload Data'!$A561 &lt;&gt; "", 'Upload Data'!$A561, 'Upload Data'!$B561) &amp; "-" &amp; 'Upload Data'!$C561, "-")</f>
        <v>-</v>
      </c>
      <c r="S574" s="30">
        <f t="shared" si="72"/>
        <v>0</v>
      </c>
      <c r="T574" s="30"/>
      <c r="U574" s="30" t="b">
        <f>IFERROR(OR('Upload Data'!$A561 = "", IFERROR(AND(LEN('Upload Data'!$A561 ) = 11, LEFT('Upload Data'!$A561, 4) = "FSC-", MID('Upload Data'!$A561, 5, 1) &gt;= "A", MID('Upload Data'!$A561, 5, 1) &lt;= "Z", V574 &gt; 0, INT(V574) = V574), FALSE)), FALSE)</f>
        <v>1</v>
      </c>
      <c r="V574" s="30">
        <f>IFERROR(VALUE(RIGHT('Upload Data'!$A561, 6)), -1)</f>
        <v>-1</v>
      </c>
      <c r="W574" s="30"/>
      <c r="X574" s="30" t="b">
        <f>IFERROR(OR('Upload Data'!$B561 = "", IFERROR(AND(LEN(AA574) &gt;= 2, MATCH(AB574, listCertificateTypes, 0), AC574 &gt; -1, INT(AC574) = AC574), FALSE)), FALSE)</f>
        <v>1</v>
      </c>
      <c r="Y574" s="30">
        <f>IFERROR(FIND("-", 'Upload Data'!$B561, 1), 1000)</f>
        <v>1000</v>
      </c>
      <c r="Z574" s="30">
        <f>IFERROR(FIND("-", 'Upload Data'!$B561, Y574 + 1), 1000)</f>
        <v>1000</v>
      </c>
      <c r="AA574" s="30" t="str">
        <f>IFERROR(LEFT('Upload Data'!$B561, Y574 - 1), "")</f>
        <v/>
      </c>
      <c r="AB574" s="30" t="str">
        <f>IFERROR(MID('Upload Data'!$B561, Y574 + 1, Z574 - Y574 - 1), "")</f>
        <v/>
      </c>
      <c r="AC574" s="30">
        <f>IFERROR(VALUE(RIGHT('Upload Data'!$B561, 6)), -1)</f>
        <v>-1</v>
      </c>
    </row>
    <row r="575" spans="1:29">
      <c r="A575" s="29">
        <f t="shared" si="68"/>
        <v>562</v>
      </c>
      <c r="B575" s="28" t="b">
        <f>NOT(IFERROR('Upload Data'!A562 = "ERROR", TRUE))</f>
        <v>1</v>
      </c>
      <c r="C575" s="28">
        <f t="shared" si="69"/>
        <v>562</v>
      </c>
      <c r="D575" s="30" t="b">
        <f>IF(B575, ('Upload Data'!A562 &amp; 'Upload Data'!B562 &amp; 'Upload Data'!D562 &amp; 'Upload Data'!E562 &amp; 'Upload Data'!F562) &lt;&gt; "", FALSE)</f>
        <v>0</v>
      </c>
      <c r="E575" s="28" t="str">
        <f t="shared" si="73"/>
        <v/>
      </c>
      <c r="F575" s="28" t="str">
        <f t="shared" si="74"/>
        <v/>
      </c>
      <c r="G575" s="30" t="b">
        <f t="shared" si="67"/>
        <v>1</v>
      </c>
      <c r="H575" s="30" t="b">
        <f>IFERROR(AND(OR(NOT(D575), 'Upload Data'!$A562 &lt;&gt; "", 'Upload Data'!$B562 &lt;&gt; ""), I575, J575, S575 &lt;= 1), FALSE)</f>
        <v>1</v>
      </c>
      <c r="I575" s="30" t="b">
        <f t="shared" si="70"/>
        <v>1</v>
      </c>
      <c r="J575" s="30" t="b">
        <f t="shared" si="71"/>
        <v>1</v>
      </c>
      <c r="K575" s="31" t="s">
        <v>81</v>
      </c>
      <c r="L575" s="31" t="s">
        <v>81</v>
      </c>
      <c r="M575" s="30" t="b">
        <f>IFERROR(OR(NOT(D575), 'Upload Data'!E562 &lt;&gt; ""), FALSE)</f>
        <v>1</v>
      </c>
      <c r="N575" s="30" t="b">
        <f>IFERROR(OR(AND(NOT(D575), 'Upload Data'!F562 = ""), IFERROR(MATCH('Upload Data'!F562, listTradingRelationship, 0), FALSE)), FALSE)</f>
        <v>1</v>
      </c>
      <c r="O575" s="30"/>
      <c r="P575" s="30"/>
      <c r="Q575" s="30"/>
      <c r="R575" s="30" t="str">
        <f>IFERROR(IF('Upload Data'!$A562 &lt;&gt; "", 'Upload Data'!$A562, 'Upload Data'!$B562) &amp; "-" &amp; 'Upload Data'!$C562, "-")</f>
        <v>-</v>
      </c>
      <c r="S575" s="30">
        <f t="shared" si="72"/>
        <v>0</v>
      </c>
      <c r="T575" s="30"/>
      <c r="U575" s="30" t="b">
        <f>IFERROR(OR('Upload Data'!$A562 = "", IFERROR(AND(LEN('Upload Data'!$A562 ) = 11, LEFT('Upload Data'!$A562, 4) = "FSC-", MID('Upload Data'!$A562, 5, 1) &gt;= "A", MID('Upload Data'!$A562, 5, 1) &lt;= "Z", V575 &gt; 0, INT(V575) = V575), FALSE)), FALSE)</f>
        <v>1</v>
      </c>
      <c r="V575" s="30">
        <f>IFERROR(VALUE(RIGHT('Upload Data'!$A562, 6)), -1)</f>
        <v>-1</v>
      </c>
      <c r="W575" s="30"/>
      <c r="X575" s="30" t="b">
        <f>IFERROR(OR('Upload Data'!$B562 = "", IFERROR(AND(LEN(AA575) &gt;= 2, MATCH(AB575, listCertificateTypes, 0), AC575 &gt; -1, INT(AC575) = AC575), FALSE)), FALSE)</f>
        <v>1</v>
      </c>
      <c r="Y575" s="30">
        <f>IFERROR(FIND("-", 'Upload Data'!$B562, 1), 1000)</f>
        <v>1000</v>
      </c>
      <c r="Z575" s="30">
        <f>IFERROR(FIND("-", 'Upload Data'!$B562, Y575 + 1), 1000)</f>
        <v>1000</v>
      </c>
      <c r="AA575" s="30" t="str">
        <f>IFERROR(LEFT('Upload Data'!$B562, Y575 - 1), "")</f>
        <v/>
      </c>
      <c r="AB575" s="30" t="str">
        <f>IFERROR(MID('Upload Data'!$B562, Y575 + 1, Z575 - Y575 - 1), "")</f>
        <v/>
      </c>
      <c r="AC575" s="30">
        <f>IFERROR(VALUE(RIGHT('Upload Data'!$B562, 6)), -1)</f>
        <v>-1</v>
      </c>
    </row>
    <row r="576" spans="1:29">
      <c r="A576" s="29">
        <f t="shared" si="68"/>
        <v>563</v>
      </c>
      <c r="B576" s="28" t="b">
        <f>NOT(IFERROR('Upload Data'!A563 = "ERROR", TRUE))</f>
        <v>1</v>
      </c>
      <c r="C576" s="28">
        <f t="shared" si="69"/>
        <v>563</v>
      </c>
      <c r="D576" s="30" t="b">
        <f>IF(B576, ('Upload Data'!A563 &amp; 'Upload Data'!B563 &amp; 'Upload Data'!D563 &amp; 'Upload Data'!E563 &amp; 'Upload Data'!F563) &lt;&gt; "", FALSE)</f>
        <v>0</v>
      </c>
      <c r="E576" s="28" t="str">
        <f t="shared" si="73"/>
        <v/>
      </c>
      <c r="F576" s="28" t="str">
        <f t="shared" si="74"/>
        <v/>
      </c>
      <c r="G576" s="30" t="b">
        <f t="shared" si="67"/>
        <v>1</v>
      </c>
      <c r="H576" s="30" t="b">
        <f>IFERROR(AND(OR(NOT(D576), 'Upload Data'!$A563 &lt;&gt; "", 'Upload Data'!$B563 &lt;&gt; ""), I576, J576, S576 &lt;= 1), FALSE)</f>
        <v>1</v>
      </c>
      <c r="I576" s="30" t="b">
        <f t="shared" si="70"/>
        <v>1</v>
      </c>
      <c r="J576" s="30" t="b">
        <f t="shared" si="71"/>
        <v>1</v>
      </c>
      <c r="K576" s="31" t="s">
        <v>81</v>
      </c>
      <c r="L576" s="31" t="s">
        <v>81</v>
      </c>
      <c r="M576" s="30" t="b">
        <f>IFERROR(OR(NOT(D576), 'Upload Data'!E563 &lt;&gt; ""), FALSE)</f>
        <v>1</v>
      </c>
      <c r="N576" s="30" t="b">
        <f>IFERROR(OR(AND(NOT(D576), 'Upload Data'!F563 = ""), IFERROR(MATCH('Upload Data'!F563, listTradingRelationship, 0), FALSE)), FALSE)</f>
        <v>1</v>
      </c>
      <c r="O576" s="30"/>
      <c r="P576" s="30"/>
      <c r="Q576" s="30"/>
      <c r="R576" s="30" t="str">
        <f>IFERROR(IF('Upload Data'!$A563 &lt;&gt; "", 'Upload Data'!$A563, 'Upload Data'!$B563) &amp; "-" &amp; 'Upload Data'!$C563, "-")</f>
        <v>-</v>
      </c>
      <c r="S576" s="30">
        <f t="shared" si="72"/>
        <v>0</v>
      </c>
      <c r="T576" s="30"/>
      <c r="U576" s="30" t="b">
        <f>IFERROR(OR('Upload Data'!$A563 = "", IFERROR(AND(LEN('Upload Data'!$A563 ) = 11, LEFT('Upload Data'!$A563, 4) = "FSC-", MID('Upload Data'!$A563, 5, 1) &gt;= "A", MID('Upload Data'!$A563, 5, 1) &lt;= "Z", V576 &gt; 0, INT(V576) = V576), FALSE)), FALSE)</f>
        <v>1</v>
      </c>
      <c r="V576" s="30">
        <f>IFERROR(VALUE(RIGHT('Upload Data'!$A563, 6)), -1)</f>
        <v>-1</v>
      </c>
      <c r="W576" s="30"/>
      <c r="X576" s="30" t="b">
        <f>IFERROR(OR('Upload Data'!$B563 = "", IFERROR(AND(LEN(AA576) &gt;= 2, MATCH(AB576, listCertificateTypes, 0), AC576 &gt; -1, INT(AC576) = AC576), FALSE)), FALSE)</f>
        <v>1</v>
      </c>
      <c r="Y576" s="30">
        <f>IFERROR(FIND("-", 'Upload Data'!$B563, 1), 1000)</f>
        <v>1000</v>
      </c>
      <c r="Z576" s="30">
        <f>IFERROR(FIND("-", 'Upload Data'!$B563, Y576 + 1), 1000)</f>
        <v>1000</v>
      </c>
      <c r="AA576" s="30" t="str">
        <f>IFERROR(LEFT('Upload Data'!$B563, Y576 - 1), "")</f>
        <v/>
      </c>
      <c r="AB576" s="30" t="str">
        <f>IFERROR(MID('Upload Data'!$B563, Y576 + 1, Z576 - Y576 - 1), "")</f>
        <v/>
      </c>
      <c r="AC576" s="30">
        <f>IFERROR(VALUE(RIGHT('Upload Data'!$B563, 6)), -1)</f>
        <v>-1</v>
      </c>
    </row>
    <row r="577" spans="1:29">
      <c r="A577" s="29">
        <f t="shared" si="68"/>
        <v>564</v>
      </c>
      <c r="B577" s="28" t="b">
        <f>NOT(IFERROR('Upload Data'!A564 = "ERROR", TRUE))</f>
        <v>1</v>
      </c>
      <c r="C577" s="28">
        <f t="shared" si="69"/>
        <v>564</v>
      </c>
      <c r="D577" s="30" t="b">
        <f>IF(B577, ('Upload Data'!A564 &amp; 'Upload Data'!B564 &amp; 'Upload Data'!D564 &amp; 'Upload Data'!E564 &amp; 'Upload Data'!F564) &lt;&gt; "", FALSE)</f>
        <v>0</v>
      </c>
      <c r="E577" s="28" t="str">
        <f t="shared" si="73"/>
        <v/>
      </c>
      <c r="F577" s="28" t="str">
        <f t="shared" si="74"/>
        <v/>
      </c>
      <c r="G577" s="30" t="b">
        <f t="shared" si="67"/>
        <v>1</v>
      </c>
      <c r="H577" s="30" t="b">
        <f>IFERROR(AND(OR(NOT(D577), 'Upload Data'!$A564 &lt;&gt; "", 'Upload Data'!$B564 &lt;&gt; ""), I577, J577, S577 &lt;= 1), FALSE)</f>
        <v>1</v>
      </c>
      <c r="I577" s="30" t="b">
        <f t="shared" si="70"/>
        <v>1</v>
      </c>
      <c r="J577" s="30" t="b">
        <f t="shared" si="71"/>
        <v>1</v>
      </c>
      <c r="K577" s="31" t="s">
        <v>81</v>
      </c>
      <c r="L577" s="31" t="s">
        <v>81</v>
      </c>
      <c r="M577" s="30" t="b">
        <f>IFERROR(OR(NOT(D577), 'Upload Data'!E564 &lt;&gt; ""), FALSE)</f>
        <v>1</v>
      </c>
      <c r="N577" s="30" t="b">
        <f>IFERROR(OR(AND(NOT(D577), 'Upload Data'!F564 = ""), IFERROR(MATCH('Upload Data'!F564, listTradingRelationship, 0), FALSE)), FALSE)</f>
        <v>1</v>
      </c>
      <c r="O577" s="30"/>
      <c r="P577" s="30"/>
      <c r="Q577" s="30"/>
      <c r="R577" s="30" t="str">
        <f>IFERROR(IF('Upload Data'!$A564 &lt;&gt; "", 'Upload Data'!$A564, 'Upload Data'!$B564) &amp; "-" &amp; 'Upload Data'!$C564, "-")</f>
        <v>-</v>
      </c>
      <c r="S577" s="30">
        <f t="shared" si="72"/>
        <v>0</v>
      </c>
      <c r="T577" s="30"/>
      <c r="U577" s="30" t="b">
        <f>IFERROR(OR('Upload Data'!$A564 = "", IFERROR(AND(LEN('Upload Data'!$A564 ) = 11, LEFT('Upload Data'!$A564, 4) = "FSC-", MID('Upload Data'!$A564, 5, 1) &gt;= "A", MID('Upload Data'!$A564, 5, 1) &lt;= "Z", V577 &gt; 0, INT(V577) = V577), FALSE)), FALSE)</f>
        <v>1</v>
      </c>
      <c r="V577" s="30">
        <f>IFERROR(VALUE(RIGHT('Upload Data'!$A564, 6)), -1)</f>
        <v>-1</v>
      </c>
      <c r="W577" s="30"/>
      <c r="X577" s="30" t="b">
        <f>IFERROR(OR('Upload Data'!$B564 = "", IFERROR(AND(LEN(AA577) &gt;= 2, MATCH(AB577, listCertificateTypes, 0), AC577 &gt; -1, INT(AC577) = AC577), FALSE)), FALSE)</f>
        <v>1</v>
      </c>
      <c r="Y577" s="30">
        <f>IFERROR(FIND("-", 'Upload Data'!$B564, 1), 1000)</f>
        <v>1000</v>
      </c>
      <c r="Z577" s="30">
        <f>IFERROR(FIND("-", 'Upload Data'!$B564, Y577 + 1), 1000)</f>
        <v>1000</v>
      </c>
      <c r="AA577" s="30" t="str">
        <f>IFERROR(LEFT('Upload Data'!$B564, Y577 - 1), "")</f>
        <v/>
      </c>
      <c r="AB577" s="30" t="str">
        <f>IFERROR(MID('Upload Data'!$B564, Y577 + 1, Z577 - Y577 - 1), "")</f>
        <v/>
      </c>
      <c r="AC577" s="30">
        <f>IFERROR(VALUE(RIGHT('Upload Data'!$B564, 6)), -1)</f>
        <v>-1</v>
      </c>
    </row>
    <row r="578" spans="1:29">
      <c r="A578" s="29">
        <f t="shared" si="68"/>
        <v>565</v>
      </c>
      <c r="B578" s="28" t="b">
        <f>NOT(IFERROR('Upload Data'!A565 = "ERROR", TRUE))</f>
        <v>1</v>
      </c>
      <c r="C578" s="28">
        <f t="shared" si="69"/>
        <v>565</v>
      </c>
      <c r="D578" s="30" t="b">
        <f>IF(B578, ('Upload Data'!A565 &amp; 'Upload Data'!B565 &amp; 'Upload Data'!D565 &amp; 'Upload Data'!E565 &amp; 'Upload Data'!F565) &lt;&gt; "", FALSE)</f>
        <v>0</v>
      </c>
      <c r="E578" s="28" t="str">
        <f t="shared" si="73"/>
        <v/>
      </c>
      <c r="F578" s="28" t="str">
        <f t="shared" si="74"/>
        <v/>
      </c>
      <c r="G578" s="30" t="b">
        <f t="shared" si="67"/>
        <v>1</v>
      </c>
      <c r="H578" s="30" t="b">
        <f>IFERROR(AND(OR(NOT(D578), 'Upload Data'!$A565 &lt;&gt; "", 'Upload Data'!$B565 &lt;&gt; ""), I578, J578, S578 &lt;= 1), FALSE)</f>
        <v>1</v>
      </c>
      <c r="I578" s="30" t="b">
        <f t="shared" si="70"/>
        <v>1</v>
      </c>
      <c r="J578" s="30" t="b">
        <f t="shared" si="71"/>
        <v>1</v>
      </c>
      <c r="K578" s="31" t="s">
        <v>81</v>
      </c>
      <c r="L578" s="31" t="s">
        <v>81</v>
      </c>
      <c r="M578" s="30" t="b">
        <f>IFERROR(OR(NOT(D578), 'Upload Data'!E565 &lt;&gt; ""), FALSE)</f>
        <v>1</v>
      </c>
      <c r="N578" s="30" t="b">
        <f>IFERROR(OR(AND(NOT(D578), 'Upload Data'!F565 = ""), IFERROR(MATCH('Upload Data'!F565, listTradingRelationship, 0), FALSE)), FALSE)</f>
        <v>1</v>
      </c>
      <c r="O578" s="30"/>
      <c r="P578" s="30"/>
      <c r="Q578" s="30"/>
      <c r="R578" s="30" t="str">
        <f>IFERROR(IF('Upload Data'!$A565 &lt;&gt; "", 'Upload Data'!$A565, 'Upload Data'!$B565) &amp; "-" &amp; 'Upload Data'!$C565, "-")</f>
        <v>-</v>
      </c>
      <c r="S578" s="30">
        <f t="shared" si="72"/>
        <v>0</v>
      </c>
      <c r="T578" s="30"/>
      <c r="U578" s="30" t="b">
        <f>IFERROR(OR('Upload Data'!$A565 = "", IFERROR(AND(LEN('Upload Data'!$A565 ) = 11, LEFT('Upload Data'!$A565, 4) = "FSC-", MID('Upload Data'!$A565, 5, 1) &gt;= "A", MID('Upload Data'!$A565, 5, 1) &lt;= "Z", V578 &gt; 0, INT(V578) = V578), FALSE)), FALSE)</f>
        <v>1</v>
      </c>
      <c r="V578" s="30">
        <f>IFERROR(VALUE(RIGHT('Upload Data'!$A565, 6)), -1)</f>
        <v>-1</v>
      </c>
      <c r="W578" s="30"/>
      <c r="X578" s="30" t="b">
        <f>IFERROR(OR('Upload Data'!$B565 = "", IFERROR(AND(LEN(AA578) &gt;= 2, MATCH(AB578, listCertificateTypes, 0), AC578 &gt; -1, INT(AC578) = AC578), FALSE)), FALSE)</f>
        <v>1</v>
      </c>
      <c r="Y578" s="30">
        <f>IFERROR(FIND("-", 'Upload Data'!$B565, 1), 1000)</f>
        <v>1000</v>
      </c>
      <c r="Z578" s="30">
        <f>IFERROR(FIND("-", 'Upload Data'!$B565, Y578 + 1), 1000)</f>
        <v>1000</v>
      </c>
      <c r="AA578" s="30" t="str">
        <f>IFERROR(LEFT('Upload Data'!$B565, Y578 - 1), "")</f>
        <v/>
      </c>
      <c r="AB578" s="30" t="str">
        <f>IFERROR(MID('Upload Data'!$B565, Y578 + 1, Z578 - Y578 - 1), "")</f>
        <v/>
      </c>
      <c r="AC578" s="30">
        <f>IFERROR(VALUE(RIGHT('Upload Data'!$B565, 6)), -1)</f>
        <v>-1</v>
      </c>
    </row>
    <row r="579" spans="1:29">
      <c r="A579" s="29">
        <f t="shared" si="68"/>
        <v>566</v>
      </c>
      <c r="B579" s="28" t="b">
        <f>NOT(IFERROR('Upload Data'!A566 = "ERROR", TRUE))</f>
        <v>1</v>
      </c>
      <c r="C579" s="28">
        <f t="shared" si="69"/>
        <v>566</v>
      </c>
      <c r="D579" s="30" t="b">
        <f>IF(B579, ('Upload Data'!A566 &amp; 'Upload Data'!B566 &amp; 'Upload Data'!D566 &amp; 'Upload Data'!E566 &amp; 'Upload Data'!F566) &lt;&gt; "", FALSE)</f>
        <v>0</v>
      </c>
      <c r="E579" s="28" t="str">
        <f t="shared" si="73"/>
        <v/>
      </c>
      <c r="F579" s="28" t="str">
        <f t="shared" si="74"/>
        <v/>
      </c>
      <c r="G579" s="30" t="b">
        <f t="shared" si="67"/>
        <v>1</v>
      </c>
      <c r="H579" s="30" t="b">
        <f>IFERROR(AND(OR(NOT(D579), 'Upload Data'!$A566 &lt;&gt; "", 'Upload Data'!$B566 &lt;&gt; ""), I579, J579, S579 &lt;= 1), FALSE)</f>
        <v>1</v>
      </c>
      <c r="I579" s="30" t="b">
        <f t="shared" si="70"/>
        <v>1</v>
      </c>
      <c r="J579" s="30" t="b">
        <f t="shared" si="71"/>
        <v>1</v>
      </c>
      <c r="K579" s="31" t="s">
        <v>81</v>
      </c>
      <c r="L579" s="31" t="s">
        <v>81</v>
      </c>
      <c r="M579" s="30" t="b">
        <f>IFERROR(OR(NOT(D579), 'Upload Data'!E566 &lt;&gt; ""), FALSE)</f>
        <v>1</v>
      </c>
      <c r="N579" s="30" t="b">
        <f>IFERROR(OR(AND(NOT(D579), 'Upload Data'!F566 = ""), IFERROR(MATCH('Upload Data'!F566, listTradingRelationship, 0), FALSE)), FALSE)</f>
        <v>1</v>
      </c>
      <c r="O579" s="30"/>
      <c r="P579" s="30"/>
      <c r="Q579" s="30"/>
      <c r="R579" s="30" t="str">
        <f>IFERROR(IF('Upload Data'!$A566 &lt;&gt; "", 'Upload Data'!$A566, 'Upload Data'!$B566) &amp; "-" &amp; 'Upload Data'!$C566, "-")</f>
        <v>-</v>
      </c>
      <c r="S579" s="30">
        <f t="shared" si="72"/>
        <v>0</v>
      </c>
      <c r="T579" s="30"/>
      <c r="U579" s="30" t="b">
        <f>IFERROR(OR('Upload Data'!$A566 = "", IFERROR(AND(LEN('Upload Data'!$A566 ) = 11, LEFT('Upload Data'!$A566, 4) = "FSC-", MID('Upload Data'!$A566, 5, 1) &gt;= "A", MID('Upload Data'!$A566, 5, 1) &lt;= "Z", V579 &gt; 0, INT(V579) = V579), FALSE)), FALSE)</f>
        <v>1</v>
      </c>
      <c r="V579" s="30">
        <f>IFERROR(VALUE(RIGHT('Upload Data'!$A566, 6)), -1)</f>
        <v>-1</v>
      </c>
      <c r="W579" s="30"/>
      <c r="X579" s="30" t="b">
        <f>IFERROR(OR('Upload Data'!$B566 = "", IFERROR(AND(LEN(AA579) &gt;= 2, MATCH(AB579, listCertificateTypes, 0), AC579 &gt; -1, INT(AC579) = AC579), FALSE)), FALSE)</f>
        <v>1</v>
      </c>
      <c r="Y579" s="30">
        <f>IFERROR(FIND("-", 'Upload Data'!$B566, 1), 1000)</f>
        <v>1000</v>
      </c>
      <c r="Z579" s="30">
        <f>IFERROR(FIND("-", 'Upload Data'!$B566, Y579 + 1), 1000)</f>
        <v>1000</v>
      </c>
      <c r="AA579" s="30" t="str">
        <f>IFERROR(LEFT('Upload Data'!$B566, Y579 - 1), "")</f>
        <v/>
      </c>
      <c r="AB579" s="30" t="str">
        <f>IFERROR(MID('Upload Data'!$B566, Y579 + 1, Z579 - Y579 - 1), "")</f>
        <v/>
      </c>
      <c r="AC579" s="30">
        <f>IFERROR(VALUE(RIGHT('Upload Data'!$B566, 6)), -1)</f>
        <v>-1</v>
      </c>
    </row>
    <row r="580" spans="1:29">
      <c r="A580" s="29">
        <f t="shared" si="68"/>
        <v>567</v>
      </c>
      <c r="B580" s="28" t="b">
        <f>NOT(IFERROR('Upload Data'!A567 = "ERROR", TRUE))</f>
        <v>1</v>
      </c>
      <c r="C580" s="28">
        <f t="shared" si="69"/>
        <v>567</v>
      </c>
      <c r="D580" s="30" t="b">
        <f>IF(B580, ('Upload Data'!A567 &amp; 'Upload Data'!B567 &amp; 'Upload Data'!D567 &amp; 'Upload Data'!E567 &amp; 'Upload Data'!F567) &lt;&gt; "", FALSE)</f>
        <v>0</v>
      </c>
      <c r="E580" s="28" t="str">
        <f t="shared" si="73"/>
        <v/>
      </c>
      <c r="F580" s="28" t="str">
        <f t="shared" si="74"/>
        <v/>
      </c>
      <c r="G580" s="30" t="b">
        <f t="shared" si="67"/>
        <v>1</v>
      </c>
      <c r="H580" s="30" t="b">
        <f>IFERROR(AND(OR(NOT(D580), 'Upload Data'!$A567 &lt;&gt; "", 'Upload Data'!$B567 &lt;&gt; ""), I580, J580, S580 &lt;= 1), FALSE)</f>
        <v>1</v>
      </c>
      <c r="I580" s="30" t="b">
        <f t="shared" si="70"/>
        <v>1</v>
      </c>
      <c r="J580" s="30" t="b">
        <f t="shared" si="71"/>
        <v>1</v>
      </c>
      <c r="K580" s="31" t="s">
        <v>81</v>
      </c>
      <c r="L580" s="31" t="s">
        <v>81</v>
      </c>
      <c r="M580" s="30" t="b">
        <f>IFERROR(OR(NOT(D580), 'Upload Data'!E567 &lt;&gt; ""), FALSE)</f>
        <v>1</v>
      </c>
      <c r="N580" s="30" t="b">
        <f>IFERROR(OR(AND(NOT(D580), 'Upload Data'!F567 = ""), IFERROR(MATCH('Upload Data'!F567, listTradingRelationship, 0), FALSE)), FALSE)</f>
        <v>1</v>
      </c>
      <c r="O580" s="30"/>
      <c r="P580" s="30"/>
      <c r="Q580" s="30"/>
      <c r="R580" s="30" t="str">
        <f>IFERROR(IF('Upload Data'!$A567 &lt;&gt; "", 'Upload Data'!$A567, 'Upload Data'!$B567) &amp; "-" &amp; 'Upload Data'!$C567, "-")</f>
        <v>-</v>
      </c>
      <c r="S580" s="30">
        <f t="shared" si="72"/>
        <v>0</v>
      </c>
      <c r="T580" s="30"/>
      <c r="U580" s="30" t="b">
        <f>IFERROR(OR('Upload Data'!$A567 = "", IFERROR(AND(LEN('Upload Data'!$A567 ) = 11, LEFT('Upload Data'!$A567, 4) = "FSC-", MID('Upload Data'!$A567, 5, 1) &gt;= "A", MID('Upload Data'!$A567, 5, 1) &lt;= "Z", V580 &gt; 0, INT(V580) = V580), FALSE)), FALSE)</f>
        <v>1</v>
      </c>
      <c r="V580" s="30">
        <f>IFERROR(VALUE(RIGHT('Upload Data'!$A567, 6)), -1)</f>
        <v>-1</v>
      </c>
      <c r="W580" s="30"/>
      <c r="X580" s="30" t="b">
        <f>IFERROR(OR('Upload Data'!$B567 = "", IFERROR(AND(LEN(AA580) &gt;= 2, MATCH(AB580, listCertificateTypes, 0), AC580 &gt; -1, INT(AC580) = AC580), FALSE)), FALSE)</f>
        <v>1</v>
      </c>
      <c r="Y580" s="30">
        <f>IFERROR(FIND("-", 'Upload Data'!$B567, 1), 1000)</f>
        <v>1000</v>
      </c>
      <c r="Z580" s="30">
        <f>IFERROR(FIND("-", 'Upload Data'!$B567, Y580 + 1), 1000)</f>
        <v>1000</v>
      </c>
      <c r="AA580" s="30" t="str">
        <f>IFERROR(LEFT('Upload Data'!$B567, Y580 - 1), "")</f>
        <v/>
      </c>
      <c r="AB580" s="30" t="str">
        <f>IFERROR(MID('Upload Data'!$B567, Y580 + 1, Z580 - Y580 - 1), "")</f>
        <v/>
      </c>
      <c r="AC580" s="30">
        <f>IFERROR(VALUE(RIGHT('Upload Data'!$B567, 6)), -1)</f>
        <v>-1</v>
      </c>
    </row>
    <row r="581" spans="1:29">
      <c r="A581" s="29">
        <f t="shared" si="68"/>
        <v>568</v>
      </c>
      <c r="B581" s="28" t="b">
        <f>NOT(IFERROR('Upload Data'!A568 = "ERROR", TRUE))</f>
        <v>1</v>
      </c>
      <c r="C581" s="28">
        <f t="shared" si="69"/>
        <v>568</v>
      </c>
      <c r="D581" s="30" t="b">
        <f>IF(B581, ('Upload Data'!A568 &amp; 'Upload Data'!B568 &amp; 'Upload Data'!D568 &amp; 'Upload Data'!E568 &amp; 'Upload Data'!F568) &lt;&gt; "", FALSE)</f>
        <v>0</v>
      </c>
      <c r="E581" s="28" t="str">
        <f t="shared" si="73"/>
        <v/>
      </c>
      <c r="F581" s="28" t="str">
        <f t="shared" si="74"/>
        <v/>
      </c>
      <c r="G581" s="30" t="b">
        <f t="shared" si="67"/>
        <v>1</v>
      </c>
      <c r="H581" s="30" t="b">
        <f>IFERROR(AND(OR(NOT(D581), 'Upload Data'!$A568 &lt;&gt; "", 'Upload Data'!$B568 &lt;&gt; ""), I581, J581, S581 &lt;= 1), FALSE)</f>
        <v>1</v>
      </c>
      <c r="I581" s="30" t="b">
        <f t="shared" si="70"/>
        <v>1</v>
      </c>
      <c r="J581" s="30" t="b">
        <f t="shared" si="71"/>
        <v>1</v>
      </c>
      <c r="K581" s="31" t="s">
        <v>81</v>
      </c>
      <c r="L581" s="31" t="s">
        <v>81</v>
      </c>
      <c r="M581" s="30" t="b">
        <f>IFERROR(OR(NOT(D581), 'Upload Data'!E568 &lt;&gt; ""), FALSE)</f>
        <v>1</v>
      </c>
      <c r="N581" s="30" t="b">
        <f>IFERROR(OR(AND(NOT(D581), 'Upload Data'!F568 = ""), IFERROR(MATCH('Upload Data'!F568, listTradingRelationship, 0), FALSE)), FALSE)</f>
        <v>1</v>
      </c>
      <c r="O581" s="30"/>
      <c r="P581" s="30"/>
      <c r="Q581" s="30"/>
      <c r="R581" s="30" t="str">
        <f>IFERROR(IF('Upload Data'!$A568 &lt;&gt; "", 'Upload Data'!$A568, 'Upload Data'!$B568) &amp; "-" &amp; 'Upload Data'!$C568, "-")</f>
        <v>-</v>
      </c>
      <c r="S581" s="30">
        <f t="shared" si="72"/>
        <v>0</v>
      </c>
      <c r="T581" s="30"/>
      <c r="U581" s="30" t="b">
        <f>IFERROR(OR('Upload Data'!$A568 = "", IFERROR(AND(LEN('Upload Data'!$A568 ) = 11, LEFT('Upload Data'!$A568, 4) = "FSC-", MID('Upload Data'!$A568, 5, 1) &gt;= "A", MID('Upload Data'!$A568, 5, 1) &lt;= "Z", V581 &gt; 0, INT(V581) = V581), FALSE)), FALSE)</f>
        <v>1</v>
      </c>
      <c r="V581" s="30">
        <f>IFERROR(VALUE(RIGHT('Upload Data'!$A568, 6)), -1)</f>
        <v>-1</v>
      </c>
      <c r="W581" s="30"/>
      <c r="X581" s="30" t="b">
        <f>IFERROR(OR('Upload Data'!$B568 = "", IFERROR(AND(LEN(AA581) &gt;= 2, MATCH(AB581, listCertificateTypes, 0), AC581 &gt; -1, INT(AC581) = AC581), FALSE)), FALSE)</f>
        <v>1</v>
      </c>
      <c r="Y581" s="30">
        <f>IFERROR(FIND("-", 'Upload Data'!$B568, 1), 1000)</f>
        <v>1000</v>
      </c>
      <c r="Z581" s="30">
        <f>IFERROR(FIND("-", 'Upload Data'!$B568, Y581 + 1), 1000)</f>
        <v>1000</v>
      </c>
      <c r="AA581" s="30" t="str">
        <f>IFERROR(LEFT('Upload Data'!$B568, Y581 - 1), "")</f>
        <v/>
      </c>
      <c r="AB581" s="30" t="str">
        <f>IFERROR(MID('Upload Data'!$B568, Y581 + 1, Z581 - Y581 - 1), "")</f>
        <v/>
      </c>
      <c r="AC581" s="30">
        <f>IFERROR(VALUE(RIGHT('Upload Data'!$B568, 6)), -1)</f>
        <v>-1</v>
      </c>
    </row>
    <row r="582" spans="1:29">
      <c r="A582" s="29">
        <f t="shared" si="68"/>
        <v>569</v>
      </c>
      <c r="B582" s="28" t="b">
        <f>NOT(IFERROR('Upload Data'!A569 = "ERROR", TRUE))</f>
        <v>1</v>
      </c>
      <c r="C582" s="28">
        <f t="shared" si="69"/>
        <v>569</v>
      </c>
      <c r="D582" s="30" t="b">
        <f>IF(B582, ('Upload Data'!A569 &amp; 'Upload Data'!B569 &amp; 'Upload Data'!D569 &amp; 'Upload Data'!E569 &amp; 'Upload Data'!F569) &lt;&gt; "", FALSE)</f>
        <v>0</v>
      </c>
      <c r="E582" s="28" t="str">
        <f t="shared" si="73"/>
        <v/>
      </c>
      <c r="F582" s="28" t="str">
        <f t="shared" si="74"/>
        <v/>
      </c>
      <c r="G582" s="30" t="b">
        <f t="shared" si="67"/>
        <v>1</v>
      </c>
      <c r="H582" s="30" t="b">
        <f>IFERROR(AND(OR(NOT(D582), 'Upload Data'!$A569 &lt;&gt; "", 'Upload Data'!$B569 &lt;&gt; ""), I582, J582, S582 &lt;= 1), FALSE)</f>
        <v>1</v>
      </c>
      <c r="I582" s="30" t="b">
        <f t="shared" si="70"/>
        <v>1</v>
      </c>
      <c r="J582" s="30" t="b">
        <f t="shared" si="71"/>
        <v>1</v>
      </c>
      <c r="K582" s="31" t="s">
        <v>81</v>
      </c>
      <c r="L582" s="31" t="s">
        <v>81</v>
      </c>
      <c r="M582" s="30" t="b">
        <f>IFERROR(OR(NOT(D582), 'Upload Data'!E569 &lt;&gt; ""), FALSE)</f>
        <v>1</v>
      </c>
      <c r="N582" s="30" t="b">
        <f>IFERROR(OR(AND(NOT(D582), 'Upload Data'!F569 = ""), IFERROR(MATCH('Upload Data'!F569, listTradingRelationship, 0), FALSE)), FALSE)</f>
        <v>1</v>
      </c>
      <c r="O582" s="30"/>
      <c r="P582" s="30"/>
      <c r="Q582" s="30"/>
      <c r="R582" s="30" t="str">
        <f>IFERROR(IF('Upload Data'!$A569 &lt;&gt; "", 'Upload Data'!$A569, 'Upload Data'!$B569) &amp; "-" &amp; 'Upload Data'!$C569, "-")</f>
        <v>-</v>
      </c>
      <c r="S582" s="30">
        <f t="shared" si="72"/>
        <v>0</v>
      </c>
      <c r="T582" s="30"/>
      <c r="U582" s="30" t="b">
        <f>IFERROR(OR('Upload Data'!$A569 = "", IFERROR(AND(LEN('Upload Data'!$A569 ) = 11, LEFT('Upload Data'!$A569, 4) = "FSC-", MID('Upload Data'!$A569, 5, 1) &gt;= "A", MID('Upload Data'!$A569, 5, 1) &lt;= "Z", V582 &gt; 0, INT(V582) = V582), FALSE)), FALSE)</f>
        <v>1</v>
      </c>
      <c r="V582" s="30">
        <f>IFERROR(VALUE(RIGHT('Upload Data'!$A569, 6)), -1)</f>
        <v>-1</v>
      </c>
      <c r="W582" s="30"/>
      <c r="X582" s="30" t="b">
        <f>IFERROR(OR('Upload Data'!$B569 = "", IFERROR(AND(LEN(AA582) &gt;= 2, MATCH(AB582, listCertificateTypes, 0), AC582 &gt; -1, INT(AC582) = AC582), FALSE)), FALSE)</f>
        <v>1</v>
      </c>
      <c r="Y582" s="30">
        <f>IFERROR(FIND("-", 'Upload Data'!$B569, 1), 1000)</f>
        <v>1000</v>
      </c>
      <c r="Z582" s="30">
        <f>IFERROR(FIND("-", 'Upload Data'!$B569, Y582 + 1), 1000)</f>
        <v>1000</v>
      </c>
      <c r="AA582" s="30" t="str">
        <f>IFERROR(LEFT('Upload Data'!$B569, Y582 - 1), "")</f>
        <v/>
      </c>
      <c r="AB582" s="30" t="str">
        <f>IFERROR(MID('Upload Data'!$B569, Y582 + 1, Z582 - Y582 - 1), "")</f>
        <v/>
      </c>
      <c r="AC582" s="30">
        <f>IFERROR(VALUE(RIGHT('Upload Data'!$B569, 6)), -1)</f>
        <v>-1</v>
      </c>
    </row>
    <row r="583" spans="1:29">
      <c r="A583" s="29">
        <f t="shared" si="68"/>
        <v>570</v>
      </c>
      <c r="B583" s="28" t="b">
        <f>NOT(IFERROR('Upload Data'!A570 = "ERROR", TRUE))</f>
        <v>1</v>
      </c>
      <c r="C583" s="28">
        <f t="shared" si="69"/>
        <v>570</v>
      </c>
      <c r="D583" s="30" t="b">
        <f>IF(B583, ('Upload Data'!A570 &amp; 'Upload Data'!B570 &amp; 'Upload Data'!D570 &amp; 'Upload Data'!E570 &amp; 'Upload Data'!F570) &lt;&gt; "", FALSE)</f>
        <v>0</v>
      </c>
      <c r="E583" s="28" t="str">
        <f t="shared" si="73"/>
        <v/>
      </c>
      <c r="F583" s="28" t="str">
        <f t="shared" si="74"/>
        <v/>
      </c>
      <c r="G583" s="30" t="b">
        <f t="shared" si="67"/>
        <v>1</v>
      </c>
      <c r="H583" s="30" t="b">
        <f>IFERROR(AND(OR(NOT(D583), 'Upload Data'!$A570 &lt;&gt; "", 'Upload Data'!$B570 &lt;&gt; ""), I583, J583, S583 &lt;= 1), FALSE)</f>
        <v>1</v>
      </c>
      <c r="I583" s="30" t="b">
        <f t="shared" si="70"/>
        <v>1</v>
      </c>
      <c r="J583" s="30" t="b">
        <f t="shared" si="71"/>
        <v>1</v>
      </c>
      <c r="K583" s="31" t="s">
        <v>81</v>
      </c>
      <c r="L583" s="31" t="s">
        <v>81</v>
      </c>
      <c r="M583" s="30" t="b">
        <f>IFERROR(OR(NOT(D583), 'Upload Data'!E570 &lt;&gt; ""), FALSE)</f>
        <v>1</v>
      </c>
      <c r="N583" s="30" t="b">
        <f>IFERROR(OR(AND(NOT(D583), 'Upload Data'!F570 = ""), IFERROR(MATCH('Upload Data'!F570, listTradingRelationship, 0), FALSE)), FALSE)</f>
        <v>1</v>
      </c>
      <c r="O583" s="30"/>
      <c r="P583" s="30"/>
      <c r="Q583" s="30"/>
      <c r="R583" s="30" t="str">
        <f>IFERROR(IF('Upload Data'!$A570 &lt;&gt; "", 'Upload Data'!$A570, 'Upload Data'!$B570) &amp; "-" &amp; 'Upload Data'!$C570, "-")</f>
        <v>-</v>
      </c>
      <c r="S583" s="30">
        <f t="shared" si="72"/>
        <v>0</v>
      </c>
      <c r="T583" s="30"/>
      <c r="U583" s="30" t="b">
        <f>IFERROR(OR('Upload Data'!$A570 = "", IFERROR(AND(LEN('Upload Data'!$A570 ) = 11, LEFT('Upload Data'!$A570, 4) = "FSC-", MID('Upload Data'!$A570, 5, 1) &gt;= "A", MID('Upload Data'!$A570, 5, 1) &lt;= "Z", V583 &gt; 0, INT(V583) = V583), FALSE)), FALSE)</f>
        <v>1</v>
      </c>
      <c r="V583" s="30">
        <f>IFERROR(VALUE(RIGHT('Upload Data'!$A570, 6)), -1)</f>
        <v>-1</v>
      </c>
      <c r="W583" s="30"/>
      <c r="X583" s="30" t="b">
        <f>IFERROR(OR('Upload Data'!$B570 = "", IFERROR(AND(LEN(AA583) &gt;= 2, MATCH(AB583, listCertificateTypes, 0), AC583 &gt; -1, INT(AC583) = AC583), FALSE)), FALSE)</f>
        <v>1</v>
      </c>
      <c r="Y583" s="30">
        <f>IFERROR(FIND("-", 'Upload Data'!$B570, 1), 1000)</f>
        <v>1000</v>
      </c>
      <c r="Z583" s="30">
        <f>IFERROR(FIND("-", 'Upload Data'!$B570, Y583 + 1), 1000)</f>
        <v>1000</v>
      </c>
      <c r="AA583" s="30" t="str">
        <f>IFERROR(LEFT('Upload Data'!$B570, Y583 - 1), "")</f>
        <v/>
      </c>
      <c r="AB583" s="30" t="str">
        <f>IFERROR(MID('Upload Data'!$B570, Y583 + 1, Z583 - Y583 - 1), "")</f>
        <v/>
      </c>
      <c r="AC583" s="30">
        <f>IFERROR(VALUE(RIGHT('Upload Data'!$B570, 6)), -1)</f>
        <v>-1</v>
      </c>
    </row>
    <row r="584" spans="1:29">
      <c r="A584" s="29">
        <f t="shared" si="68"/>
        <v>571</v>
      </c>
      <c r="B584" s="28" t="b">
        <f>NOT(IFERROR('Upload Data'!A571 = "ERROR", TRUE))</f>
        <v>1</v>
      </c>
      <c r="C584" s="28">
        <f t="shared" si="69"/>
        <v>571</v>
      </c>
      <c r="D584" s="30" t="b">
        <f>IF(B584, ('Upload Data'!A571 &amp; 'Upload Data'!B571 &amp; 'Upload Data'!D571 &amp; 'Upload Data'!E571 &amp; 'Upload Data'!F571) &lt;&gt; "", FALSE)</f>
        <v>0</v>
      </c>
      <c r="E584" s="28" t="str">
        <f t="shared" si="73"/>
        <v/>
      </c>
      <c r="F584" s="28" t="str">
        <f t="shared" si="74"/>
        <v/>
      </c>
      <c r="G584" s="30" t="b">
        <f t="shared" si="67"/>
        <v>1</v>
      </c>
      <c r="H584" s="30" t="b">
        <f>IFERROR(AND(OR(NOT(D584), 'Upload Data'!$A571 &lt;&gt; "", 'Upload Data'!$B571 &lt;&gt; ""), I584, J584, S584 &lt;= 1), FALSE)</f>
        <v>1</v>
      </c>
      <c r="I584" s="30" t="b">
        <f t="shared" si="70"/>
        <v>1</v>
      </c>
      <c r="J584" s="30" t="b">
        <f t="shared" si="71"/>
        <v>1</v>
      </c>
      <c r="K584" s="31" t="s">
        <v>81</v>
      </c>
      <c r="L584" s="31" t="s">
        <v>81</v>
      </c>
      <c r="M584" s="30" t="b">
        <f>IFERROR(OR(NOT(D584), 'Upload Data'!E571 &lt;&gt; ""), FALSE)</f>
        <v>1</v>
      </c>
      <c r="N584" s="30" t="b">
        <f>IFERROR(OR(AND(NOT(D584), 'Upload Data'!F571 = ""), IFERROR(MATCH('Upload Data'!F571, listTradingRelationship, 0), FALSE)), FALSE)</f>
        <v>1</v>
      </c>
      <c r="O584" s="30"/>
      <c r="P584" s="30"/>
      <c r="Q584" s="30"/>
      <c r="R584" s="30" t="str">
        <f>IFERROR(IF('Upload Data'!$A571 &lt;&gt; "", 'Upload Data'!$A571, 'Upload Data'!$B571) &amp; "-" &amp; 'Upload Data'!$C571, "-")</f>
        <v>-</v>
      </c>
      <c r="S584" s="30">
        <f t="shared" si="72"/>
        <v>0</v>
      </c>
      <c r="T584" s="30"/>
      <c r="U584" s="30" t="b">
        <f>IFERROR(OR('Upload Data'!$A571 = "", IFERROR(AND(LEN('Upload Data'!$A571 ) = 11, LEFT('Upload Data'!$A571, 4) = "FSC-", MID('Upload Data'!$A571, 5, 1) &gt;= "A", MID('Upload Data'!$A571, 5, 1) &lt;= "Z", V584 &gt; 0, INT(V584) = V584), FALSE)), FALSE)</f>
        <v>1</v>
      </c>
      <c r="V584" s="30">
        <f>IFERROR(VALUE(RIGHT('Upload Data'!$A571, 6)), -1)</f>
        <v>-1</v>
      </c>
      <c r="W584" s="30"/>
      <c r="X584" s="30" t="b">
        <f>IFERROR(OR('Upload Data'!$B571 = "", IFERROR(AND(LEN(AA584) &gt;= 2, MATCH(AB584, listCertificateTypes, 0), AC584 &gt; -1, INT(AC584) = AC584), FALSE)), FALSE)</f>
        <v>1</v>
      </c>
      <c r="Y584" s="30">
        <f>IFERROR(FIND("-", 'Upload Data'!$B571, 1), 1000)</f>
        <v>1000</v>
      </c>
      <c r="Z584" s="30">
        <f>IFERROR(FIND("-", 'Upload Data'!$B571, Y584 + 1), 1000)</f>
        <v>1000</v>
      </c>
      <c r="AA584" s="30" t="str">
        <f>IFERROR(LEFT('Upload Data'!$B571, Y584 - 1), "")</f>
        <v/>
      </c>
      <c r="AB584" s="30" t="str">
        <f>IFERROR(MID('Upload Data'!$B571, Y584 + 1, Z584 - Y584 - 1), "")</f>
        <v/>
      </c>
      <c r="AC584" s="30">
        <f>IFERROR(VALUE(RIGHT('Upload Data'!$B571, 6)), -1)</f>
        <v>-1</v>
      </c>
    </row>
    <row r="585" spans="1:29">
      <c r="A585" s="29">
        <f t="shared" si="68"/>
        <v>572</v>
      </c>
      <c r="B585" s="28" t="b">
        <f>NOT(IFERROR('Upload Data'!A572 = "ERROR", TRUE))</f>
        <v>1</v>
      </c>
      <c r="C585" s="28">
        <f t="shared" si="69"/>
        <v>572</v>
      </c>
      <c r="D585" s="30" t="b">
        <f>IF(B585, ('Upload Data'!A572 &amp; 'Upload Data'!B572 &amp; 'Upload Data'!D572 &amp; 'Upload Data'!E572 &amp; 'Upload Data'!F572) &lt;&gt; "", FALSE)</f>
        <v>0</v>
      </c>
      <c r="E585" s="28" t="str">
        <f t="shared" si="73"/>
        <v/>
      </c>
      <c r="F585" s="28" t="str">
        <f t="shared" si="74"/>
        <v/>
      </c>
      <c r="G585" s="30" t="b">
        <f t="shared" si="67"/>
        <v>1</v>
      </c>
      <c r="H585" s="30" t="b">
        <f>IFERROR(AND(OR(NOT(D585), 'Upload Data'!$A572 &lt;&gt; "", 'Upload Data'!$B572 &lt;&gt; ""), I585, J585, S585 &lt;= 1), FALSE)</f>
        <v>1</v>
      </c>
      <c r="I585" s="30" t="b">
        <f t="shared" si="70"/>
        <v>1</v>
      </c>
      <c r="J585" s="30" t="b">
        <f t="shared" si="71"/>
        <v>1</v>
      </c>
      <c r="K585" s="31" t="s">
        <v>81</v>
      </c>
      <c r="L585" s="31" t="s">
        <v>81</v>
      </c>
      <c r="M585" s="30" t="b">
        <f>IFERROR(OR(NOT(D585), 'Upload Data'!E572 &lt;&gt; ""), FALSE)</f>
        <v>1</v>
      </c>
      <c r="N585" s="30" t="b">
        <f>IFERROR(OR(AND(NOT(D585), 'Upload Data'!F572 = ""), IFERROR(MATCH('Upload Data'!F572, listTradingRelationship, 0), FALSE)), FALSE)</f>
        <v>1</v>
      </c>
      <c r="O585" s="30"/>
      <c r="P585" s="30"/>
      <c r="Q585" s="30"/>
      <c r="R585" s="30" t="str">
        <f>IFERROR(IF('Upload Data'!$A572 &lt;&gt; "", 'Upload Data'!$A572, 'Upload Data'!$B572) &amp; "-" &amp; 'Upload Data'!$C572, "-")</f>
        <v>-</v>
      </c>
      <c r="S585" s="30">
        <f t="shared" si="72"/>
        <v>0</v>
      </c>
      <c r="T585" s="30"/>
      <c r="U585" s="30" t="b">
        <f>IFERROR(OR('Upload Data'!$A572 = "", IFERROR(AND(LEN('Upload Data'!$A572 ) = 11, LEFT('Upload Data'!$A572, 4) = "FSC-", MID('Upload Data'!$A572, 5, 1) &gt;= "A", MID('Upload Data'!$A572, 5, 1) &lt;= "Z", V585 &gt; 0, INT(V585) = V585), FALSE)), FALSE)</f>
        <v>1</v>
      </c>
      <c r="V585" s="30">
        <f>IFERROR(VALUE(RIGHT('Upload Data'!$A572, 6)), -1)</f>
        <v>-1</v>
      </c>
      <c r="W585" s="30"/>
      <c r="X585" s="30" t="b">
        <f>IFERROR(OR('Upload Data'!$B572 = "", IFERROR(AND(LEN(AA585) &gt;= 2, MATCH(AB585, listCertificateTypes, 0), AC585 &gt; -1, INT(AC585) = AC585), FALSE)), FALSE)</f>
        <v>1</v>
      </c>
      <c r="Y585" s="30">
        <f>IFERROR(FIND("-", 'Upload Data'!$B572, 1), 1000)</f>
        <v>1000</v>
      </c>
      <c r="Z585" s="30">
        <f>IFERROR(FIND("-", 'Upload Data'!$B572, Y585 + 1), 1000)</f>
        <v>1000</v>
      </c>
      <c r="AA585" s="30" t="str">
        <f>IFERROR(LEFT('Upload Data'!$B572, Y585 - 1), "")</f>
        <v/>
      </c>
      <c r="AB585" s="30" t="str">
        <f>IFERROR(MID('Upload Data'!$B572, Y585 + 1, Z585 - Y585 - 1), "")</f>
        <v/>
      </c>
      <c r="AC585" s="30">
        <f>IFERROR(VALUE(RIGHT('Upload Data'!$B572, 6)), -1)</f>
        <v>-1</v>
      </c>
    </row>
    <row r="586" spans="1:29">
      <c r="A586" s="29">
        <f t="shared" si="68"/>
        <v>573</v>
      </c>
      <c r="B586" s="28" t="b">
        <f>NOT(IFERROR('Upload Data'!A573 = "ERROR", TRUE))</f>
        <v>1</v>
      </c>
      <c r="C586" s="28">
        <f t="shared" si="69"/>
        <v>573</v>
      </c>
      <c r="D586" s="30" t="b">
        <f>IF(B586, ('Upload Data'!A573 &amp; 'Upload Data'!B573 &amp; 'Upload Data'!D573 &amp; 'Upload Data'!E573 &amp; 'Upload Data'!F573) &lt;&gt; "", FALSE)</f>
        <v>0</v>
      </c>
      <c r="E586" s="28" t="str">
        <f t="shared" si="73"/>
        <v/>
      </c>
      <c r="F586" s="28" t="str">
        <f t="shared" si="74"/>
        <v/>
      </c>
      <c r="G586" s="30" t="b">
        <f t="shared" si="67"/>
        <v>1</v>
      </c>
      <c r="H586" s="30" t="b">
        <f>IFERROR(AND(OR(NOT(D586), 'Upload Data'!$A573 &lt;&gt; "", 'Upload Data'!$B573 &lt;&gt; ""), I586, J586, S586 &lt;= 1), FALSE)</f>
        <v>1</v>
      </c>
      <c r="I586" s="30" t="b">
        <f t="shared" si="70"/>
        <v>1</v>
      </c>
      <c r="J586" s="30" t="b">
        <f t="shared" si="71"/>
        <v>1</v>
      </c>
      <c r="K586" s="31" t="s">
        <v>81</v>
      </c>
      <c r="L586" s="31" t="s">
        <v>81</v>
      </c>
      <c r="M586" s="30" t="b">
        <f>IFERROR(OR(NOT(D586), 'Upload Data'!E573 &lt;&gt; ""), FALSE)</f>
        <v>1</v>
      </c>
      <c r="N586" s="30" t="b">
        <f>IFERROR(OR(AND(NOT(D586), 'Upload Data'!F573 = ""), IFERROR(MATCH('Upload Data'!F573, listTradingRelationship, 0), FALSE)), FALSE)</f>
        <v>1</v>
      </c>
      <c r="O586" s="30"/>
      <c r="P586" s="30"/>
      <c r="Q586" s="30"/>
      <c r="R586" s="30" t="str">
        <f>IFERROR(IF('Upload Data'!$A573 &lt;&gt; "", 'Upload Data'!$A573, 'Upload Data'!$B573) &amp; "-" &amp; 'Upload Data'!$C573, "-")</f>
        <v>-</v>
      </c>
      <c r="S586" s="30">
        <f t="shared" si="72"/>
        <v>0</v>
      </c>
      <c r="T586" s="30"/>
      <c r="U586" s="30" t="b">
        <f>IFERROR(OR('Upload Data'!$A573 = "", IFERROR(AND(LEN('Upload Data'!$A573 ) = 11, LEFT('Upload Data'!$A573, 4) = "FSC-", MID('Upload Data'!$A573, 5, 1) &gt;= "A", MID('Upload Data'!$A573, 5, 1) &lt;= "Z", V586 &gt; 0, INT(V586) = V586), FALSE)), FALSE)</f>
        <v>1</v>
      </c>
      <c r="V586" s="30">
        <f>IFERROR(VALUE(RIGHT('Upload Data'!$A573, 6)), -1)</f>
        <v>-1</v>
      </c>
      <c r="W586" s="30"/>
      <c r="X586" s="30" t="b">
        <f>IFERROR(OR('Upload Data'!$B573 = "", IFERROR(AND(LEN(AA586) &gt;= 2, MATCH(AB586, listCertificateTypes, 0), AC586 &gt; -1, INT(AC586) = AC586), FALSE)), FALSE)</f>
        <v>1</v>
      </c>
      <c r="Y586" s="30">
        <f>IFERROR(FIND("-", 'Upload Data'!$B573, 1), 1000)</f>
        <v>1000</v>
      </c>
      <c r="Z586" s="30">
        <f>IFERROR(FIND("-", 'Upload Data'!$B573, Y586 + 1), 1000)</f>
        <v>1000</v>
      </c>
      <c r="AA586" s="30" t="str">
        <f>IFERROR(LEFT('Upload Data'!$B573, Y586 - 1), "")</f>
        <v/>
      </c>
      <c r="AB586" s="30" t="str">
        <f>IFERROR(MID('Upload Data'!$B573, Y586 + 1, Z586 - Y586 - 1), "")</f>
        <v/>
      </c>
      <c r="AC586" s="30">
        <f>IFERROR(VALUE(RIGHT('Upload Data'!$B573, 6)), -1)</f>
        <v>-1</v>
      </c>
    </row>
    <row r="587" spans="1:29">
      <c r="A587" s="29">
        <f t="shared" si="68"/>
        <v>574</v>
      </c>
      <c r="B587" s="28" t="b">
        <f>NOT(IFERROR('Upload Data'!A574 = "ERROR", TRUE))</f>
        <v>1</v>
      </c>
      <c r="C587" s="28">
        <f t="shared" si="69"/>
        <v>574</v>
      </c>
      <c r="D587" s="30" t="b">
        <f>IF(B587, ('Upload Data'!A574 &amp; 'Upload Data'!B574 &amp; 'Upload Data'!D574 &amp; 'Upload Data'!E574 &amp; 'Upload Data'!F574) &lt;&gt; "", FALSE)</f>
        <v>0</v>
      </c>
      <c r="E587" s="28" t="str">
        <f t="shared" si="73"/>
        <v/>
      </c>
      <c r="F587" s="28" t="str">
        <f t="shared" si="74"/>
        <v/>
      </c>
      <c r="G587" s="30" t="b">
        <f t="shared" si="67"/>
        <v>1</v>
      </c>
      <c r="H587" s="30" t="b">
        <f>IFERROR(AND(OR(NOT(D587), 'Upload Data'!$A574 &lt;&gt; "", 'Upload Data'!$B574 &lt;&gt; ""), I587, J587, S587 &lt;= 1), FALSE)</f>
        <v>1</v>
      </c>
      <c r="I587" s="30" t="b">
        <f t="shared" si="70"/>
        <v>1</v>
      </c>
      <c r="J587" s="30" t="b">
        <f t="shared" si="71"/>
        <v>1</v>
      </c>
      <c r="K587" s="31" t="s">
        <v>81</v>
      </c>
      <c r="L587" s="31" t="s">
        <v>81</v>
      </c>
      <c r="M587" s="30" t="b">
        <f>IFERROR(OR(NOT(D587), 'Upload Data'!E574 &lt;&gt; ""), FALSE)</f>
        <v>1</v>
      </c>
      <c r="N587" s="30" t="b">
        <f>IFERROR(OR(AND(NOT(D587), 'Upload Data'!F574 = ""), IFERROR(MATCH('Upload Data'!F574, listTradingRelationship, 0), FALSE)), FALSE)</f>
        <v>1</v>
      </c>
      <c r="O587" s="30"/>
      <c r="P587" s="30"/>
      <c r="Q587" s="30"/>
      <c r="R587" s="30" t="str">
        <f>IFERROR(IF('Upload Data'!$A574 &lt;&gt; "", 'Upload Data'!$A574, 'Upload Data'!$B574) &amp; "-" &amp; 'Upload Data'!$C574, "-")</f>
        <v>-</v>
      </c>
      <c r="S587" s="30">
        <f t="shared" si="72"/>
        <v>0</v>
      </c>
      <c r="T587" s="30"/>
      <c r="U587" s="30" t="b">
        <f>IFERROR(OR('Upload Data'!$A574 = "", IFERROR(AND(LEN('Upload Data'!$A574 ) = 11, LEFT('Upload Data'!$A574, 4) = "FSC-", MID('Upload Data'!$A574, 5, 1) &gt;= "A", MID('Upload Data'!$A574, 5, 1) &lt;= "Z", V587 &gt; 0, INT(V587) = V587), FALSE)), FALSE)</f>
        <v>1</v>
      </c>
      <c r="V587" s="30">
        <f>IFERROR(VALUE(RIGHT('Upload Data'!$A574, 6)), -1)</f>
        <v>-1</v>
      </c>
      <c r="W587" s="30"/>
      <c r="X587" s="30" t="b">
        <f>IFERROR(OR('Upload Data'!$B574 = "", IFERROR(AND(LEN(AA587) &gt;= 2, MATCH(AB587, listCertificateTypes, 0), AC587 &gt; -1, INT(AC587) = AC587), FALSE)), FALSE)</f>
        <v>1</v>
      </c>
      <c r="Y587" s="30">
        <f>IFERROR(FIND("-", 'Upload Data'!$B574, 1), 1000)</f>
        <v>1000</v>
      </c>
      <c r="Z587" s="30">
        <f>IFERROR(FIND("-", 'Upload Data'!$B574, Y587 + 1), 1000)</f>
        <v>1000</v>
      </c>
      <c r="AA587" s="30" t="str">
        <f>IFERROR(LEFT('Upload Data'!$B574, Y587 - 1), "")</f>
        <v/>
      </c>
      <c r="AB587" s="30" t="str">
        <f>IFERROR(MID('Upload Data'!$B574, Y587 + 1, Z587 - Y587 - 1), "")</f>
        <v/>
      </c>
      <c r="AC587" s="30">
        <f>IFERROR(VALUE(RIGHT('Upload Data'!$B574, 6)), -1)</f>
        <v>-1</v>
      </c>
    </row>
    <row r="588" spans="1:29">
      <c r="A588" s="29">
        <f t="shared" si="68"/>
        <v>575</v>
      </c>
      <c r="B588" s="28" t="b">
        <f>NOT(IFERROR('Upload Data'!A575 = "ERROR", TRUE))</f>
        <v>1</v>
      </c>
      <c r="C588" s="28">
        <f t="shared" si="69"/>
        <v>575</v>
      </c>
      <c r="D588" s="30" t="b">
        <f>IF(B588, ('Upload Data'!A575 &amp; 'Upload Data'!B575 &amp; 'Upload Data'!D575 &amp; 'Upload Data'!E575 &amp; 'Upload Data'!F575) &lt;&gt; "", FALSE)</f>
        <v>0</v>
      </c>
      <c r="E588" s="28" t="str">
        <f t="shared" si="73"/>
        <v/>
      </c>
      <c r="F588" s="28" t="str">
        <f t="shared" si="74"/>
        <v/>
      </c>
      <c r="G588" s="30" t="b">
        <f t="shared" si="67"/>
        <v>1</v>
      </c>
      <c r="H588" s="30" t="b">
        <f>IFERROR(AND(OR(NOT(D588), 'Upload Data'!$A575 &lt;&gt; "", 'Upload Data'!$B575 &lt;&gt; ""), I588, J588, S588 &lt;= 1), FALSE)</f>
        <v>1</v>
      </c>
      <c r="I588" s="30" t="b">
        <f t="shared" si="70"/>
        <v>1</v>
      </c>
      <c r="J588" s="30" t="b">
        <f t="shared" si="71"/>
        <v>1</v>
      </c>
      <c r="K588" s="31" t="s">
        <v>81</v>
      </c>
      <c r="L588" s="31" t="s">
        <v>81</v>
      </c>
      <c r="M588" s="30" t="b">
        <f>IFERROR(OR(NOT(D588), 'Upload Data'!E575 &lt;&gt; ""), FALSE)</f>
        <v>1</v>
      </c>
      <c r="N588" s="30" t="b">
        <f>IFERROR(OR(AND(NOT(D588), 'Upload Data'!F575 = ""), IFERROR(MATCH('Upload Data'!F575, listTradingRelationship, 0), FALSE)), FALSE)</f>
        <v>1</v>
      </c>
      <c r="O588" s="30"/>
      <c r="P588" s="30"/>
      <c r="Q588" s="30"/>
      <c r="R588" s="30" t="str">
        <f>IFERROR(IF('Upload Data'!$A575 &lt;&gt; "", 'Upload Data'!$A575, 'Upload Data'!$B575) &amp; "-" &amp; 'Upload Data'!$C575, "-")</f>
        <v>-</v>
      </c>
      <c r="S588" s="30">
        <f t="shared" si="72"/>
        <v>0</v>
      </c>
      <c r="T588" s="30"/>
      <c r="U588" s="30" t="b">
        <f>IFERROR(OR('Upload Data'!$A575 = "", IFERROR(AND(LEN('Upload Data'!$A575 ) = 11, LEFT('Upload Data'!$A575, 4) = "FSC-", MID('Upload Data'!$A575, 5, 1) &gt;= "A", MID('Upload Data'!$A575, 5, 1) &lt;= "Z", V588 &gt; 0, INT(V588) = V588), FALSE)), FALSE)</f>
        <v>1</v>
      </c>
      <c r="V588" s="30">
        <f>IFERROR(VALUE(RIGHT('Upload Data'!$A575, 6)), -1)</f>
        <v>-1</v>
      </c>
      <c r="W588" s="30"/>
      <c r="X588" s="30" t="b">
        <f>IFERROR(OR('Upload Data'!$B575 = "", IFERROR(AND(LEN(AA588) &gt;= 2, MATCH(AB588, listCertificateTypes, 0), AC588 &gt; -1, INT(AC588) = AC588), FALSE)), FALSE)</f>
        <v>1</v>
      </c>
      <c r="Y588" s="30">
        <f>IFERROR(FIND("-", 'Upload Data'!$B575, 1), 1000)</f>
        <v>1000</v>
      </c>
      <c r="Z588" s="30">
        <f>IFERROR(FIND("-", 'Upload Data'!$B575, Y588 + 1), 1000)</f>
        <v>1000</v>
      </c>
      <c r="AA588" s="30" t="str">
        <f>IFERROR(LEFT('Upload Data'!$B575, Y588 - 1), "")</f>
        <v/>
      </c>
      <c r="AB588" s="30" t="str">
        <f>IFERROR(MID('Upload Data'!$B575, Y588 + 1, Z588 - Y588 - 1), "")</f>
        <v/>
      </c>
      <c r="AC588" s="30">
        <f>IFERROR(VALUE(RIGHT('Upload Data'!$B575, 6)), -1)</f>
        <v>-1</v>
      </c>
    </row>
    <row r="589" spans="1:29">
      <c r="A589" s="29">
        <f t="shared" si="68"/>
        <v>576</v>
      </c>
      <c r="B589" s="28" t="b">
        <f>NOT(IFERROR('Upload Data'!A576 = "ERROR", TRUE))</f>
        <v>1</v>
      </c>
      <c r="C589" s="28">
        <f t="shared" si="69"/>
        <v>576</v>
      </c>
      <c r="D589" s="30" t="b">
        <f>IF(B589, ('Upload Data'!A576 &amp; 'Upload Data'!B576 &amp; 'Upload Data'!D576 &amp; 'Upload Data'!E576 &amp; 'Upload Data'!F576) &lt;&gt; "", FALSE)</f>
        <v>0</v>
      </c>
      <c r="E589" s="28" t="str">
        <f t="shared" si="73"/>
        <v/>
      </c>
      <c r="F589" s="28" t="str">
        <f t="shared" si="74"/>
        <v/>
      </c>
      <c r="G589" s="30" t="b">
        <f t="shared" si="67"/>
        <v>1</v>
      </c>
      <c r="H589" s="30" t="b">
        <f>IFERROR(AND(OR(NOT(D589), 'Upload Data'!$A576 &lt;&gt; "", 'Upload Data'!$B576 &lt;&gt; ""), I589, J589, S589 &lt;= 1), FALSE)</f>
        <v>1</v>
      </c>
      <c r="I589" s="30" t="b">
        <f t="shared" si="70"/>
        <v>1</v>
      </c>
      <c r="J589" s="30" t="b">
        <f t="shared" si="71"/>
        <v>1</v>
      </c>
      <c r="K589" s="31" t="s">
        <v>81</v>
      </c>
      <c r="L589" s="31" t="s">
        <v>81</v>
      </c>
      <c r="M589" s="30" t="b">
        <f>IFERROR(OR(NOT(D589), 'Upload Data'!E576 &lt;&gt; ""), FALSE)</f>
        <v>1</v>
      </c>
      <c r="N589" s="30" t="b">
        <f>IFERROR(OR(AND(NOT(D589), 'Upload Data'!F576 = ""), IFERROR(MATCH('Upload Data'!F576, listTradingRelationship, 0), FALSE)), FALSE)</f>
        <v>1</v>
      </c>
      <c r="O589" s="30"/>
      <c r="P589" s="30"/>
      <c r="Q589" s="30"/>
      <c r="R589" s="30" t="str">
        <f>IFERROR(IF('Upload Data'!$A576 &lt;&gt; "", 'Upload Data'!$A576, 'Upload Data'!$B576) &amp; "-" &amp; 'Upload Data'!$C576, "-")</f>
        <v>-</v>
      </c>
      <c r="S589" s="30">
        <f t="shared" si="72"/>
        <v>0</v>
      </c>
      <c r="T589" s="30"/>
      <c r="U589" s="30" t="b">
        <f>IFERROR(OR('Upload Data'!$A576 = "", IFERROR(AND(LEN('Upload Data'!$A576 ) = 11, LEFT('Upload Data'!$A576, 4) = "FSC-", MID('Upload Data'!$A576, 5, 1) &gt;= "A", MID('Upload Data'!$A576, 5, 1) &lt;= "Z", V589 &gt; 0, INT(V589) = V589), FALSE)), FALSE)</f>
        <v>1</v>
      </c>
      <c r="V589" s="30">
        <f>IFERROR(VALUE(RIGHT('Upload Data'!$A576, 6)), -1)</f>
        <v>-1</v>
      </c>
      <c r="W589" s="30"/>
      <c r="X589" s="30" t="b">
        <f>IFERROR(OR('Upload Data'!$B576 = "", IFERROR(AND(LEN(AA589) &gt;= 2, MATCH(AB589, listCertificateTypes, 0), AC589 &gt; -1, INT(AC589) = AC589), FALSE)), FALSE)</f>
        <v>1</v>
      </c>
      <c r="Y589" s="30">
        <f>IFERROR(FIND("-", 'Upload Data'!$B576, 1), 1000)</f>
        <v>1000</v>
      </c>
      <c r="Z589" s="30">
        <f>IFERROR(FIND("-", 'Upload Data'!$B576, Y589 + 1), 1000)</f>
        <v>1000</v>
      </c>
      <c r="AA589" s="30" t="str">
        <f>IFERROR(LEFT('Upload Data'!$B576, Y589 - 1), "")</f>
        <v/>
      </c>
      <c r="AB589" s="30" t="str">
        <f>IFERROR(MID('Upload Data'!$B576, Y589 + 1, Z589 - Y589 - 1), "")</f>
        <v/>
      </c>
      <c r="AC589" s="30">
        <f>IFERROR(VALUE(RIGHT('Upload Data'!$B576, 6)), -1)</f>
        <v>-1</v>
      </c>
    </row>
    <row r="590" spans="1:29">
      <c r="A590" s="29">
        <f t="shared" si="68"/>
        <v>577</v>
      </c>
      <c r="B590" s="28" t="b">
        <f>NOT(IFERROR('Upload Data'!A577 = "ERROR", TRUE))</f>
        <v>1</v>
      </c>
      <c r="C590" s="28">
        <f t="shared" si="69"/>
        <v>577</v>
      </c>
      <c r="D590" s="30" t="b">
        <f>IF(B590, ('Upload Data'!A577 &amp; 'Upload Data'!B577 &amp; 'Upload Data'!D577 &amp; 'Upload Data'!E577 &amp; 'Upload Data'!F577) &lt;&gt; "", FALSE)</f>
        <v>0</v>
      </c>
      <c r="E590" s="28" t="str">
        <f t="shared" si="73"/>
        <v/>
      </c>
      <c r="F590" s="28" t="str">
        <f t="shared" si="74"/>
        <v/>
      </c>
      <c r="G590" s="30" t="b">
        <f t="shared" si="67"/>
        <v>1</v>
      </c>
      <c r="H590" s="30" t="b">
        <f>IFERROR(AND(OR(NOT(D590), 'Upload Data'!$A577 &lt;&gt; "", 'Upload Data'!$B577 &lt;&gt; ""), I590, J590, S590 &lt;= 1), FALSE)</f>
        <v>1</v>
      </c>
      <c r="I590" s="30" t="b">
        <f t="shared" si="70"/>
        <v>1</v>
      </c>
      <c r="J590" s="30" t="b">
        <f t="shared" si="71"/>
        <v>1</v>
      </c>
      <c r="K590" s="31" t="s">
        <v>81</v>
      </c>
      <c r="L590" s="31" t="s">
        <v>81</v>
      </c>
      <c r="M590" s="30" t="b">
        <f>IFERROR(OR(NOT(D590), 'Upload Data'!E577 &lt;&gt; ""), FALSE)</f>
        <v>1</v>
      </c>
      <c r="N590" s="30" t="b">
        <f>IFERROR(OR(AND(NOT(D590), 'Upload Data'!F577 = ""), IFERROR(MATCH('Upload Data'!F577, listTradingRelationship, 0), FALSE)), FALSE)</f>
        <v>1</v>
      </c>
      <c r="O590" s="30"/>
      <c r="P590" s="30"/>
      <c r="Q590" s="30"/>
      <c r="R590" s="30" t="str">
        <f>IFERROR(IF('Upload Data'!$A577 &lt;&gt; "", 'Upload Data'!$A577, 'Upload Data'!$B577) &amp; "-" &amp; 'Upload Data'!$C577, "-")</f>
        <v>-</v>
      </c>
      <c r="S590" s="30">
        <f t="shared" si="72"/>
        <v>0</v>
      </c>
      <c r="T590" s="30"/>
      <c r="U590" s="30" t="b">
        <f>IFERROR(OR('Upload Data'!$A577 = "", IFERROR(AND(LEN('Upload Data'!$A577 ) = 11, LEFT('Upload Data'!$A577, 4) = "FSC-", MID('Upload Data'!$A577, 5, 1) &gt;= "A", MID('Upload Data'!$A577, 5, 1) &lt;= "Z", V590 &gt; 0, INT(V590) = V590), FALSE)), FALSE)</f>
        <v>1</v>
      </c>
      <c r="V590" s="30">
        <f>IFERROR(VALUE(RIGHT('Upload Data'!$A577, 6)), -1)</f>
        <v>-1</v>
      </c>
      <c r="W590" s="30"/>
      <c r="X590" s="30" t="b">
        <f>IFERROR(OR('Upload Data'!$B577 = "", IFERROR(AND(LEN(AA590) &gt;= 2, MATCH(AB590, listCertificateTypes, 0), AC590 &gt; -1, INT(AC590) = AC590), FALSE)), FALSE)</f>
        <v>1</v>
      </c>
      <c r="Y590" s="30">
        <f>IFERROR(FIND("-", 'Upload Data'!$B577, 1), 1000)</f>
        <v>1000</v>
      </c>
      <c r="Z590" s="30">
        <f>IFERROR(FIND("-", 'Upload Data'!$B577, Y590 + 1), 1000)</f>
        <v>1000</v>
      </c>
      <c r="AA590" s="30" t="str">
        <f>IFERROR(LEFT('Upload Data'!$B577, Y590 - 1), "")</f>
        <v/>
      </c>
      <c r="AB590" s="30" t="str">
        <f>IFERROR(MID('Upload Data'!$B577, Y590 + 1, Z590 - Y590 - 1), "")</f>
        <v/>
      </c>
      <c r="AC590" s="30">
        <f>IFERROR(VALUE(RIGHT('Upload Data'!$B577, 6)), -1)</f>
        <v>-1</v>
      </c>
    </row>
    <row r="591" spans="1:29">
      <c r="A591" s="29">
        <f t="shared" si="68"/>
        <v>578</v>
      </c>
      <c r="B591" s="28" t="b">
        <f>NOT(IFERROR('Upload Data'!A578 = "ERROR", TRUE))</f>
        <v>1</v>
      </c>
      <c r="C591" s="28">
        <f t="shared" si="69"/>
        <v>578</v>
      </c>
      <c r="D591" s="30" t="b">
        <f>IF(B591, ('Upload Data'!A578 &amp; 'Upload Data'!B578 &amp; 'Upload Data'!D578 &amp; 'Upload Data'!E578 &amp; 'Upload Data'!F578) &lt;&gt; "", FALSE)</f>
        <v>0</v>
      </c>
      <c r="E591" s="28" t="str">
        <f t="shared" si="73"/>
        <v/>
      </c>
      <c r="F591" s="28" t="str">
        <f t="shared" si="74"/>
        <v/>
      </c>
      <c r="G591" s="30" t="b">
        <f t="shared" ref="G591:G654" si="75">AND(I591:N591)</f>
        <v>1</v>
      </c>
      <c r="H591" s="30" t="b">
        <f>IFERROR(AND(OR(NOT(D591), 'Upload Data'!$A578 &lt;&gt; "", 'Upload Data'!$B578 &lt;&gt; ""), I591, J591, S591 &lt;= 1), FALSE)</f>
        <v>1</v>
      </c>
      <c r="I591" s="30" t="b">
        <f t="shared" si="70"/>
        <v>1</v>
      </c>
      <c r="J591" s="30" t="b">
        <f t="shared" si="71"/>
        <v>1</v>
      </c>
      <c r="K591" s="31" t="s">
        <v>81</v>
      </c>
      <c r="L591" s="31" t="s">
        <v>81</v>
      </c>
      <c r="M591" s="30" t="b">
        <f>IFERROR(OR(NOT(D591), 'Upload Data'!E578 &lt;&gt; ""), FALSE)</f>
        <v>1</v>
      </c>
      <c r="N591" s="30" t="b">
        <f>IFERROR(OR(AND(NOT(D591), 'Upload Data'!F578 = ""), IFERROR(MATCH('Upload Data'!F578, listTradingRelationship, 0), FALSE)), FALSE)</f>
        <v>1</v>
      </c>
      <c r="O591" s="30"/>
      <c r="P591" s="30"/>
      <c r="Q591" s="30"/>
      <c r="R591" s="30" t="str">
        <f>IFERROR(IF('Upload Data'!$A578 &lt;&gt; "", 'Upload Data'!$A578, 'Upload Data'!$B578) &amp; "-" &amp; 'Upload Data'!$C578, "-")</f>
        <v>-</v>
      </c>
      <c r="S591" s="30">
        <f t="shared" si="72"/>
        <v>0</v>
      </c>
      <c r="T591" s="30"/>
      <c r="U591" s="30" t="b">
        <f>IFERROR(OR('Upload Data'!$A578 = "", IFERROR(AND(LEN('Upload Data'!$A578 ) = 11, LEFT('Upload Data'!$A578, 4) = "FSC-", MID('Upload Data'!$A578, 5, 1) &gt;= "A", MID('Upload Data'!$A578, 5, 1) &lt;= "Z", V591 &gt; 0, INT(V591) = V591), FALSE)), FALSE)</f>
        <v>1</v>
      </c>
      <c r="V591" s="30">
        <f>IFERROR(VALUE(RIGHT('Upload Data'!$A578, 6)), -1)</f>
        <v>-1</v>
      </c>
      <c r="W591" s="30"/>
      <c r="X591" s="30" t="b">
        <f>IFERROR(OR('Upload Data'!$B578 = "", IFERROR(AND(LEN(AA591) &gt;= 2, MATCH(AB591, listCertificateTypes, 0), AC591 &gt; -1, INT(AC591) = AC591), FALSE)), FALSE)</f>
        <v>1</v>
      </c>
      <c r="Y591" s="30">
        <f>IFERROR(FIND("-", 'Upload Data'!$B578, 1), 1000)</f>
        <v>1000</v>
      </c>
      <c r="Z591" s="30">
        <f>IFERROR(FIND("-", 'Upload Data'!$B578, Y591 + 1), 1000)</f>
        <v>1000</v>
      </c>
      <c r="AA591" s="30" t="str">
        <f>IFERROR(LEFT('Upload Data'!$B578, Y591 - 1), "")</f>
        <v/>
      </c>
      <c r="AB591" s="30" t="str">
        <f>IFERROR(MID('Upload Data'!$B578, Y591 + 1, Z591 - Y591 - 1), "")</f>
        <v/>
      </c>
      <c r="AC591" s="30">
        <f>IFERROR(VALUE(RIGHT('Upload Data'!$B578, 6)), -1)</f>
        <v>-1</v>
      </c>
    </row>
    <row r="592" spans="1:29">
      <c r="A592" s="29">
        <f t="shared" ref="A592:A655" si="76">IF(B592, C592, 0)</f>
        <v>579</v>
      </c>
      <c r="B592" s="28" t="b">
        <f>NOT(IFERROR('Upload Data'!A579 = "ERROR", TRUE))</f>
        <v>1</v>
      </c>
      <c r="C592" s="28">
        <f t="shared" ref="C592:C655" si="77">IF(B592, C591 + 1, C591)</f>
        <v>579</v>
      </c>
      <c r="D592" s="30" t="b">
        <f>IF(B592, ('Upload Data'!A579 &amp; 'Upload Data'!B579 &amp; 'Upload Data'!D579 &amp; 'Upload Data'!E579 &amp; 'Upload Data'!F579) &lt;&gt; "", FALSE)</f>
        <v>0</v>
      </c>
      <c r="E592" s="28" t="str">
        <f t="shared" si="73"/>
        <v/>
      </c>
      <c r="F592" s="28" t="str">
        <f t="shared" si="74"/>
        <v/>
      </c>
      <c r="G592" s="30" t="b">
        <f t="shared" si="75"/>
        <v>1</v>
      </c>
      <c r="H592" s="30" t="b">
        <f>IFERROR(AND(OR(NOT(D592), 'Upload Data'!$A579 &lt;&gt; "", 'Upload Data'!$B579 &lt;&gt; ""), I592, J592, S592 &lt;= 1), FALSE)</f>
        <v>1</v>
      </c>
      <c r="I592" s="30" t="b">
        <f t="shared" ref="I592:I655" si="78">$U592</f>
        <v>1</v>
      </c>
      <c r="J592" s="30" t="b">
        <f t="shared" ref="J592:J655" si="79">$X592</f>
        <v>1</v>
      </c>
      <c r="K592" s="31" t="s">
        <v>81</v>
      </c>
      <c r="L592" s="31" t="s">
        <v>81</v>
      </c>
      <c r="M592" s="30" t="b">
        <f>IFERROR(OR(NOT(D592), 'Upload Data'!E579 &lt;&gt; ""), FALSE)</f>
        <v>1</v>
      </c>
      <c r="N592" s="30" t="b">
        <f>IFERROR(OR(AND(NOT(D592), 'Upload Data'!F579 = ""), IFERROR(MATCH('Upload Data'!F579, listTradingRelationship, 0), FALSE)), FALSE)</f>
        <v>1</v>
      </c>
      <c r="O592" s="30"/>
      <c r="P592" s="30"/>
      <c r="Q592" s="30"/>
      <c r="R592" s="30" t="str">
        <f>IFERROR(IF('Upload Data'!$A579 &lt;&gt; "", 'Upload Data'!$A579, 'Upload Data'!$B579) &amp; "-" &amp; 'Upload Data'!$C579, "-")</f>
        <v>-</v>
      </c>
      <c r="S592" s="30">
        <f t="shared" ref="S592:S655" si="80">IF($R592 = "-", 0, COUNTIFS($R$15:$R$1013, $R592))</f>
        <v>0</v>
      </c>
      <c r="T592" s="30"/>
      <c r="U592" s="30" t="b">
        <f>IFERROR(OR('Upload Data'!$A579 = "", IFERROR(AND(LEN('Upload Data'!$A579 ) = 11, LEFT('Upload Data'!$A579, 4) = "FSC-", MID('Upload Data'!$A579, 5, 1) &gt;= "A", MID('Upload Data'!$A579, 5, 1) &lt;= "Z", V592 &gt; 0, INT(V592) = V592), FALSE)), FALSE)</f>
        <v>1</v>
      </c>
      <c r="V592" s="30">
        <f>IFERROR(VALUE(RIGHT('Upload Data'!$A579, 6)), -1)</f>
        <v>-1</v>
      </c>
      <c r="W592" s="30"/>
      <c r="X592" s="30" t="b">
        <f>IFERROR(OR('Upload Data'!$B579 = "", IFERROR(AND(LEN(AA592) &gt;= 2, MATCH(AB592, listCertificateTypes, 0), AC592 &gt; -1, INT(AC592) = AC592), FALSE)), FALSE)</f>
        <v>1</v>
      </c>
      <c r="Y592" s="30">
        <f>IFERROR(FIND("-", 'Upload Data'!$B579, 1), 1000)</f>
        <v>1000</v>
      </c>
      <c r="Z592" s="30">
        <f>IFERROR(FIND("-", 'Upload Data'!$B579, Y592 + 1), 1000)</f>
        <v>1000</v>
      </c>
      <c r="AA592" s="30" t="str">
        <f>IFERROR(LEFT('Upload Data'!$B579, Y592 - 1), "")</f>
        <v/>
      </c>
      <c r="AB592" s="30" t="str">
        <f>IFERROR(MID('Upload Data'!$B579, Y592 + 1, Z592 - Y592 - 1), "")</f>
        <v/>
      </c>
      <c r="AC592" s="30">
        <f>IFERROR(VALUE(RIGHT('Upload Data'!$B579, 6)), -1)</f>
        <v>-1</v>
      </c>
    </row>
    <row r="593" spans="1:29">
      <c r="A593" s="29">
        <f t="shared" si="76"/>
        <v>580</v>
      </c>
      <c r="B593" s="28" t="b">
        <f>NOT(IFERROR('Upload Data'!A580 = "ERROR", TRUE))</f>
        <v>1</v>
      </c>
      <c r="C593" s="28">
        <f t="shared" si="77"/>
        <v>580</v>
      </c>
      <c r="D593" s="30" t="b">
        <f>IF(B593, ('Upload Data'!A580 &amp; 'Upload Data'!B580 &amp; 'Upload Data'!D580 &amp; 'Upload Data'!E580 &amp; 'Upload Data'!F580) &lt;&gt; "", FALSE)</f>
        <v>0</v>
      </c>
      <c r="E593" s="28" t="str">
        <f t="shared" si="73"/>
        <v/>
      </c>
      <c r="F593" s="28" t="str">
        <f t="shared" si="74"/>
        <v/>
      </c>
      <c r="G593" s="30" t="b">
        <f t="shared" si="75"/>
        <v>1</v>
      </c>
      <c r="H593" s="30" t="b">
        <f>IFERROR(AND(OR(NOT(D593), 'Upload Data'!$A580 &lt;&gt; "", 'Upload Data'!$B580 &lt;&gt; ""), I593, J593, S593 &lt;= 1), FALSE)</f>
        <v>1</v>
      </c>
      <c r="I593" s="30" t="b">
        <f t="shared" si="78"/>
        <v>1</v>
      </c>
      <c r="J593" s="30" t="b">
        <f t="shared" si="79"/>
        <v>1</v>
      </c>
      <c r="K593" s="31" t="s">
        <v>81</v>
      </c>
      <c r="L593" s="31" t="s">
        <v>81</v>
      </c>
      <c r="M593" s="30" t="b">
        <f>IFERROR(OR(NOT(D593), 'Upload Data'!E580 &lt;&gt; ""), FALSE)</f>
        <v>1</v>
      </c>
      <c r="N593" s="30" t="b">
        <f>IFERROR(OR(AND(NOT(D593), 'Upload Data'!F580 = ""), IFERROR(MATCH('Upload Data'!F580, listTradingRelationship, 0), FALSE)), FALSE)</f>
        <v>1</v>
      </c>
      <c r="O593" s="30"/>
      <c r="P593" s="30"/>
      <c r="Q593" s="30"/>
      <c r="R593" s="30" t="str">
        <f>IFERROR(IF('Upload Data'!$A580 &lt;&gt; "", 'Upload Data'!$A580, 'Upload Data'!$B580) &amp; "-" &amp; 'Upload Data'!$C580, "-")</f>
        <v>-</v>
      </c>
      <c r="S593" s="30">
        <f t="shared" si="80"/>
        <v>0</v>
      </c>
      <c r="T593" s="30"/>
      <c r="U593" s="30" t="b">
        <f>IFERROR(OR('Upload Data'!$A580 = "", IFERROR(AND(LEN('Upload Data'!$A580 ) = 11, LEFT('Upload Data'!$A580, 4) = "FSC-", MID('Upload Data'!$A580, 5, 1) &gt;= "A", MID('Upload Data'!$A580, 5, 1) &lt;= "Z", V593 &gt; 0, INT(V593) = V593), FALSE)), FALSE)</f>
        <v>1</v>
      </c>
      <c r="V593" s="30">
        <f>IFERROR(VALUE(RIGHT('Upload Data'!$A580, 6)), -1)</f>
        <v>-1</v>
      </c>
      <c r="W593" s="30"/>
      <c r="X593" s="30" t="b">
        <f>IFERROR(OR('Upload Data'!$B580 = "", IFERROR(AND(LEN(AA593) &gt;= 2, MATCH(AB593, listCertificateTypes, 0), AC593 &gt; -1, INT(AC593) = AC593), FALSE)), FALSE)</f>
        <v>1</v>
      </c>
      <c r="Y593" s="30">
        <f>IFERROR(FIND("-", 'Upload Data'!$B580, 1), 1000)</f>
        <v>1000</v>
      </c>
      <c r="Z593" s="30">
        <f>IFERROR(FIND("-", 'Upload Data'!$B580, Y593 + 1), 1000)</f>
        <v>1000</v>
      </c>
      <c r="AA593" s="30" t="str">
        <f>IFERROR(LEFT('Upload Data'!$B580, Y593 - 1), "")</f>
        <v/>
      </c>
      <c r="AB593" s="30" t="str">
        <f>IFERROR(MID('Upload Data'!$B580, Y593 + 1, Z593 - Y593 - 1), "")</f>
        <v/>
      </c>
      <c r="AC593" s="30">
        <f>IFERROR(VALUE(RIGHT('Upload Data'!$B580, 6)), -1)</f>
        <v>-1</v>
      </c>
    </row>
    <row r="594" spans="1:29">
      <c r="A594" s="29">
        <f t="shared" si="76"/>
        <v>581</v>
      </c>
      <c r="B594" s="28" t="b">
        <f>NOT(IFERROR('Upload Data'!A581 = "ERROR", TRUE))</f>
        <v>1</v>
      </c>
      <c r="C594" s="28">
        <f t="shared" si="77"/>
        <v>581</v>
      </c>
      <c r="D594" s="30" t="b">
        <f>IF(B594, ('Upload Data'!A581 &amp; 'Upload Data'!B581 &amp; 'Upload Data'!D581 &amp; 'Upload Data'!E581 &amp; 'Upload Data'!F581) &lt;&gt; "", FALSE)</f>
        <v>0</v>
      </c>
      <c r="E594" s="28" t="str">
        <f t="shared" si="73"/>
        <v/>
      </c>
      <c r="F594" s="28" t="str">
        <f t="shared" si="74"/>
        <v/>
      </c>
      <c r="G594" s="30" t="b">
        <f t="shared" si="75"/>
        <v>1</v>
      </c>
      <c r="H594" s="30" t="b">
        <f>IFERROR(AND(OR(NOT(D594), 'Upload Data'!$A581 &lt;&gt; "", 'Upload Data'!$B581 &lt;&gt; ""), I594, J594, S594 &lt;= 1), FALSE)</f>
        <v>1</v>
      </c>
      <c r="I594" s="30" t="b">
        <f t="shared" si="78"/>
        <v>1</v>
      </c>
      <c r="J594" s="30" t="b">
        <f t="shared" si="79"/>
        <v>1</v>
      </c>
      <c r="K594" s="31" t="s">
        <v>81</v>
      </c>
      <c r="L594" s="31" t="s">
        <v>81</v>
      </c>
      <c r="M594" s="30" t="b">
        <f>IFERROR(OR(NOT(D594), 'Upload Data'!E581 &lt;&gt; ""), FALSE)</f>
        <v>1</v>
      </c>
      <c r="N594" s="30" t="b">
        <f>IFERROR(OR(AND(NOT(D594), 'Upload Data'!F581 = ""), IFERROR(MATCH('Upload Data'!F581, listTradingRelationship, 0), FALSE)), FALSE)</f>
        <v>1</v>
      </c>
      <c r="O594" s="30"/>
      <c r="P594" s="30"/>
      <c r="Q594" s="30"/>
      <c r="R594" s="30" t="str">
        <f>IFERROR(IF('Upload Data'!$A581 &lt;&gt; "", 'Upload Data'!$A581, 'Upload Data'!$B581) &amp; "-" &amp; 'Upload Data'!$C581, "-")</f>
        <v>-</v>
      </c>
      <c r="S594" s="30">
        <f t="shared" si="80"/>
        <v>0</v>
      </c>
      <c r="T594" s="30"/>
      <c r="U594" s="30" t="b">
        <f>IFERROR(OR('Upload Data'!$A581 = "", IFERROR(AND(LEN('Upload Data'!$A581 ) = 11, LEFT('Upload Data'!$A581, 4) = "FSC-", MID('Upload Data'!$A581, 5, 1) &gt;= "A", MID('Upload Data'!$A581, 5, 1) &lt;= "Z", V594 &gt; 0, INT(V594) = V594), FALSE)), FALSE)</f>
        <v>1</v>
      </c>
      <c r="V594" s="30">
        <f>IFERROR(VALUE(RIGHT('Upload Data'!$A581, 6)), -1)</f>
        <v>-1</v>
      </c>
      <c r="W594" s="30"/>
      <c r="X594" s="30" t="b">
        <f>IFERROR(OR('Upload Data'!$B581 = "", IFERROR(AND(LEN(AA594) &gt;= 2, MATCH(AB594, listCertificateTypes, 0), AC594 &gt; -1, INT(AC594) = AC594), FALSE)), FALSE)</f>
        <v>1</v>
      </c>
      <c r="Y594" s="30">
        <f>IFERROR(FIND("-", 'Upload Data'!$B581, 1), 1000)</f>
        <v>1000</v>
      </c>
      <c r="Z594" s="30">
        <f>IFERROR(FIND("-", 'Upload Data'!$B581, Y594 + 1), 1000)</f>
        <v>1000</v>
      </c>
      <c r="AA594" s="30" t="str">
        <f>IFERROR(LEFT('Upload Data'!$B581, Y594 - 1), "")</f>
        <v/>
      </c>
      <c r="AB594" s="30" t="str">
        <f>IFERROR(MID('Upload Data'!$B581, Y594 + 1, Z594 - Y594 - 1), "")</f>
        <v/>
      </c>
      <c r="AC594" s="30">
        <f>IFERROR(VALUE(RIGHT('Upload Data'!$B581, 6)), -1)</f>
        <v>-1</v>
      </c>
    </row>
    <row r="595" spans="1:29">
      <c r="A595" s="29">
        <f t="shared" si="76"/>
        <v>582</v>
      </c>
      <c r="B595" s="28" t="b">
        <f>NOT(IFERROR('Upload Data'!A582 = "ERROR", TRUE))</f>
        <v>1</v>
      </c>
      <c r="C595" s="28">
        <f t="shared" si="77"/>
        <v>582</v>
      </c>
      <c r="D595" s="30" t="b">
        <f>IF(B595, ('Upload Data'!A582 &amp; 'Upload Data'!B582 &amp; 'Upload Data'!D582 &amp; 'Upload Data'!E582 &amp; 'Upload Data'!F582) &lt;&gt; "", FALSE)</f>
        <v>0</v>
      </c>
      <c r="E595" s="28" t="str">
        <f t="shared" si="73"/>
        <v/>
      </c>
      <c r="F595" s="28" t="str">
        <f t="shared" si="74"/>
        <v/>
      </c>
      <c r="G595" s="30" t="b">
        <f t="shared" si="75"/>
        <v>1</v>
      </c>
      <c r="H595" s="30" t="b">
        <f>IFERROR(AND(OR(NOT(D595), 'Upload Data'!$A582 &lt;&gt; "", 'Upload Data'!$B582 &lt;&gt; ""), I595, J595, S595 &lt;= 1), FALSE)</f>
        <v>1</v>
      </c>
      <c r="I595" s="30" t="b">
        <f t="shared" si="78"/>
        <v>1</v>
      </c>
      <c r="J595" s="30" t="b">
        <f t="shared" si="79"/>
        <v>1</v>
      </c>
      <c r="K595" s="31" t="s">
        <v>81</v>
      </c>
      <c r="L595" s="31" t="s">
        <v>81</v>
      </c>
      <c r="M595" s="30" t="b">
        <f>IFERROR(OR(NOT(D595), 'Upload Data'!E582 &lt;&gt; ""), FALSE)</f>
        <v>1</v>
      </c>
      <c r="N595" s="30" t="b">
        <f>IFERROR(OR(AND(NOT(D595), 'Upload Data'!F582 = ""), IFERROR(MATCH('Upload Data'!F582, listTradingRelationship, 0), FALSE)), FALSE)</f>
        <v>1</v>
      </c>
      <c r="O595" s="30"/>
      <c r="P595" s="30"/>
      <c r="Q595" s="30"/>
      <c r="R595" s="30" t="str">
        <f>IFERROR(IF('Upload Data'!$A582 &lt;&gt; "", 'Upload Data'!$A582, 'Upload Data'!$B582) &amp; "-" &amp; 'Upload Data'!$C582, "-")</f>
        <v>-</v>
      </c>
      <c r="S595" s="30">
        <f t="shared" si="80"/>
        <v>0</v>
      </c>
      <c r="T595" s="30"/>
      <c r="U595" s="30" t="b">
        <f>IFERROR(OR('Upload Data'!$A582 = "", IFERROR(AND(LEN('Upload Data'!$A582 ) = 11, LEFT('Upload Data'!$A582, 4) = "FSC-", MID('Upload Data'!$A582, 5, 1) &gt;= "A", MID('Upload Data'!$A582, 5, 1) &lt;= "Z", V595 &gt; 0, INT(V595) = V595), FALSE)), FALSE)</f>
        <v>1</v>
      </c>
      <c r="V595" s="30">
        <f>IFERROR(VALUE(RIGHT('Upload Data'!$A582, 6)), -1)</f>
        <v>-1</v>
      </c>
      <c r="W595" s="30"/>
      <c r="X595" s="30" t="b">
        <f>IFERROR(OR('Upload Data'!$B582 = "", IFERROR(AND(LEN(AA595) &gt;= 2, MATCH(AB595, listCertificateTypes, 0), AC595 &gt; -1, INT(AC595) = AC595), FALSE)), FALSE)</f>
        <v>1</v>
      </c>
      <c r="Y595" s="30">
        <f>IFERROR(FIND("-", 'Upload Data'!$B582, 1), 1000)</f>
        <v>1000</v>
      </c>
      <c r="Z595" s="30">
        <f>IFERROR(FIND("-", 'Upload Data'!$B582, Y595 + 1), 1000)</f>
        <v>1000</v>
      </c>
      <c r="AA595" s="30" t="str">
        <f>IFERROR(LEFT('Upload Data'!$B582, Y595 - 1), "")</f>
        <v/>
      </c>
      <c r="AB595" s="30" t="str">
        <f>IFERROR(MID('Upload Data'!$B582, Y595 + 1, Z595 - Y595 - 1), "")</f>
        <v/>
      </c>
      <c r="AC595" s="30">
        <f>IFERROR(VALUE(RIGHT('Upload Data'!$B582, 6)), -1)</f>
        <v>-1</v>
      </c>
    </row>
    <row r="596" spans="1:29">
      <c r="A596" s="29">
        <f t="shared" si="76"/>
        <v>583</v>
      </c>
      <c r="B596" s="28" t="b">
        <f>NOT(IFERROR('Upload Data'!A583 = "ERROR", TRUE))</f>
        <v>1</v>
      </c>
      <c r="C596" s="28">
        <f t="shared" si="77"/>
        <v>583</v>
      </c>
      <c r="D596" s="30" t="b">
        <f>IF(B596, ('Upload Data'!A583 &amp; 'Upload Data'!B583 &amp; 'Upload Data'!D583 &amp; 'Upload Data'!E583 &amp; 'Upload Data'!F583) &lt;&gt; "", FALSE)</f>
        <v>0</v>
      </c>
      <c r="E596" s="28" t="str">
        <f t="shared" si="73"/>
        <v/>
      </c>
      <c r="F596" s="28" t="str">
        <f t="shared" si="74"/>
        <v/>
      </c>
      <c r="G596" s="30" t="b">
        <f t="shared" si="75"/>
        <v>1</v>
      </c>
      <c r="H596" s="30" t="b">
        <f>IFERROR(AND(OR(NOT(D596), 'Upload Data'!$A583 &lt;&gt; "", 'Upload Data'!$B583 &lt;&gt; ""), I596, J596, S596 &lt;= 1), FALSE)</f>
        <v>1</v>
      </c>
      <c r="I596" s="30" t="b">
        <f t="shared" si="78"/>
        <v>1</v>
      </c>
      <c r="J596" s="30" t="b">
        <f t="shared" si="79"/>
        <v>1</v>
      </c>
      <c r="K596" s="31" t="s">
        <v>81</v>
      </c>
      <c r="L596" s="31" t="s">
        <v>81</v>
      </c>
      <c r="M596" s="30" t="b">
        <f>IFERROR(OR(NOT(D596), 'Upload Data'!E583 &lt;&gt; ""), FALSE)</f>
        <v>1</v>
      </c>
      <c r="N596" s="30" t="b">
        <f>IFERROR(OR(AND(NOT(D596), 'Upload Data'!F583 = ""), IFERROR(MATCH('Upload Data'!F583, listTradingRelationship, 0), FALSE)), FALSE)</f>
        <v>1</v>
      </c>
      <c r="O596" s="30"/>
      <c r="P596" s="30"/>
      <c r="Q596" s="30"/>
      <c r="R596" s="30" t="str">
        <f>IFERROR(IF('Upload Data'!$A583 &lt;&gt; "", 'Upload Data'!$A583, 'Upload Data'!$B583) &amp; "-" &amp; 'Upload Data'!$C583, "-")</f>
        <v>-</v>
      </c>
      <c r="S596" s="30">
        <f t="shared" si="80"/>
        <v>0</v>
      </c>
      <c r="T596" s="30"/>
      <c r="U596" s="30" t="b">
        <f>IFERROR(OR('Upload Data'!$A583 = "", IFERROR(AND(LEN('Upload Data'!$A583 ) = 11, LEFT('Upload Data'!$A583, 4) = "FSC-", MID('Upload Data'!$A583, 5, 1) &gt;= "A", MID('Upload Data'!$A583, 5, 1) &lt;= "Z", V596 &gt; 0, INT(V596) = V596), FALSE)), FALSE)</f>
        <v>1</v>
      </c>
      <c r="V596" s="30">
        <f>IFERROR(VALUE(RIGHT('Upload Data'!$A583, 6)), -1)</f>
        <v>-1</v>
      </c>
      <c r="W596" s="30"/>
      <c r="X596" s="30" t="b">
        <f>IFERROR(OR('Upload Data'!$B583 = "", IFERROR(AND(LEN(AA596) &gt;= 2, MATCH(AB596, listCertificateTypes, 0), AC596 &gt; -1, INT(AC596) = AC596), FALSE)), FALSE)</f>
        <v>1</v>
      </c>
      <c r="Y596" s="30">
        <f>IFERROR(FIND("-", 'Upload Data'!$B583, 1), 1000)</f>
        <v>1000</v>
      </c>
      <c r="Z596" s="30">
        <f>IFERROR(FIND("-", 'Upload Data'!$B583, Y596 + 1), 1000)</f>
        <v>1000</v>
      </c>
      <c r="AA596" s="30" t="str">
        <f>IFERROR(LEFT('Upload Data'!$B583, Y596 - 1), "")</f>
        <v/>
      </c>
      <c r="AB596" s="30" t="str">
        <f>IFERROR(MID('Upload Data'!$B583, Y596 + 1, Z596 - Y596 - 1), "")</f>
        <v/>
      </c>
      <c r="AC596" s="30">
        <f>IFERROR(VALUE(RIGHT('Upload Data'!$B583, 6)), -1)</f>
        <v>-1</v>
      </c>
    </row>
    <row r="597" spans="1:29">
      <c r="A597" s="29">
        <f t="shared" si="76"/>
        <v>584</v>
      </c>
      <c r="B597" s="28" t="b">
        <f>NOT(IFERROR('Upload Data'!A584 = "ERROR", TRUE))</f>
        <v>1</v>
      </c>
      <c r="C597" s="28">
        <f t="shared" si="77"/>
        <v>584</v>
      </c>
      <c r="D597" s="30" t="b">
        <f>IF(B597, ('Upload Data'!A584 &amp; 'Upload Data'!B584 &amp; 'Upload Data'!D584 &amp; 'Upload Data'!E584 &amp; 'Upload Data'!F584) &lt;&gt; "", FALSE)</f>
        <v>0</v>
      </c>
      <c r="E597" s="28" t="str">
        <f t="shared" si="73"/>
        <v/>
      </c>
      <c r="F597" s="28" t="str">
        <f t="shared" si="74"/>
        <v/>
      </c>
      <c r="G597" s="30" t="b">
        <f t="shared" si="75"/>
        <v>1</v>
      </c>
      <c r="H597" s="30" t="b">
        <f>IFERROR(AND(OR(NOT(D597), 'Upload Data'!$A584 &lt;&gt; "", 'Upload Data'!$B584 &lt;&gt; ""), I597, J597, S597 &lt;= 1), FALSE)</f>
        <v>1</v>
      </c>
      <c r="I597" s="30" t="b">
        <f t="shared" si="78"/>
        <v>1</v>
      </c>
      <c r="J597" s="30" t="b">
        <f t="shared" si="79"/>
        <v>1</v>
      </c>
      <c r="K597" s="31" t="s">
        <v>81</v>
      </c>
      <c r="L597" s="31" t="s">
        <v>81</v>
      </c>
      <c r="M597" s="30" t="b">
        <f>IFERROR(OR(NOT(D597), 'Upload Data'!E584 &lt;&gt; ""), FALSE)</f>
        <v>1</v>
      </c>
      <c r="N597" s="30" t="b">
        <f>IFERROR(OR(AND(NOT(D597), 'Upload Data'!F584 = ""), IFERROR(MATCH('Upload Data'!F584, listTradingRelationship, 0), FALSE)), FALSE)</f>
        <v>1</v>
      </c>
      <c r="O597" s="30"/>
      <c r="P597" s="30"/>
      <c r="Q597" s="30"/>
      <c r="R597" s="30" t="str">
        <f>IFERROR(IF('Upload Data'!$A584 &lt;&gt; "", 'Upload Data'!$A584, 'Upload Data'!$B584) &amp; "-" &amp; 'Upload Data'!$C584, "-")</f>
        <v>-</v>
      </c>
      <c r="S597" s="30">
        <f t="shared" si="80"/>
        <v>0</v>
      </c>
      <c r="T597" s="30"/>
      <c r="U597" s="30" t="b">
        <f>IFERROR(OR('Upload Data'!$A584 = "", IFERROR(AND(LEN('Upload Data'!$A584 ) = 11, LEFT('Upload Data'!$A584, 4) = "FSC-", MID('Upload Data'!$A584, 5, 1) &gt;= "A", MID('Upload Data'!$A584, 5, 1) &lt;= "Z", V597 &gt; 0, INT(V597) = V597), FALSE)), FALSE)</f>
        <v>1</v>
      </c>
      <c r="V597" s="30">
        <f>IFERROR(VALUE(RIGHT('Upload Data'!$A584, 6)), -1)</f>
        <v>-1</v>
      </c>
      <c r="W597" s="30"/>
      <c r="X597" s="30" t="b">
        <f>IFERROR(OR('Upload Data'!$B584 = "", IFERROR(AND(LEN(AA597) &gt;= 2, MATCH(AB597, listCertificateTypes, 0), AC597 &gt; -1, INT(AC597) = AC597), FALSE)), FALSE)</f>
        <v>1</v>
      </c>
      <c r="Y597" s="30">
        <f>IFERROR(FIND("-", 'Upload Data'!$B584, 1), 1000)</f>
        <v>1000</v>
      </c>
      <c r="Z597" s="30">
        <f>IFERROR(FIND("-", 'Upload Data'!$B584, Y597 + 1), 1000)</f>
        <v>1000</v>
      </c>
      <c r="AA597" s="30" t="str">
        <f>IFERROR(LEFT('Upload Data'!$B584, Y597 - 1), "")</f>
        <v/>
      </c>
      <c r="AB597" s="30" t="str">
        <f>IFERROR(MID('Upload Data'!$B584, Y597 + 1, Z597 - Y597 - 1), "")</f>
        <v/>
      </c>
      <c r="AC597" s="30">
        <f>IFERROR(VALUE(RIGHT('Upload Data'!$B584, 6)), -1)</f>
        <v>-1</v>
      </c>
    </row>
    <row r="598" spans="1:29">
      <c r="A598" s="29">
        <f t="shared" si="76"/>
        <v>585</v>
      </c>
      <c r="B598" s="28" t="b">
        <f>NOT(IFERROR('Upload Data'!A585 = "ERROR", TRUE))</f>
        <v>1</v>
      </c>
      <c r="C598" s="28">
        <f t="shared" si="77"/>
        <v>585</v>
      </c>
      <c r="D598" s="30" t="b">
        <f>IF(B598, ('Upload Data'!A585 &amp; 'Upload Data'!B585 &amp; 'Upload Data'!D585 &amp; 'Upload Data'!E585 &amp; 'Upload Data'!F585) &lt;&gt; "", FALSE)</f>
        <v>0</v>
      </c>
      <c r="E598" s="28" t="str">
        <f t="shared" si="73"/>
        <v/>
      </c>
      <c r="F598" s="28" t="str">
        <f t="shared" si="74"/>
        <v/>
      </c>
      <c r="G598" s="30" t="b">
        <f t="shared" si="75"/>
        <v>1</v>
      </c>
      <c r="H598" s="30" t="b">
        <f>IFERROR(AND(OR(NOT(D598), 'Upload Data'!$A585 &lt;&gt; "", 'Upload Data'!$B585 &lt;&gt; ""), I598, J598, S598 &lt;= 1), FALSE)</f>
        <v>1</v>
      </c>
      <c r="I598" s="30" t="b">
        <f t="shared" si="78"/>
        <v>1</v>
      </c>
      <c r="J598" s="30" t="b">
        <f t="shared" si="79"/>
        <v>1</v>
      </c>
      <c r="K598" s="31" t="s">
        <v>81</v>
      </c>
      <c r="L598" s="31" t="s">
        <v>81</v>
      </c>
      <c r="M598" s="30" t="b">
        <f>IFERROR(OR(NOT(D598), 'Upload Data'!E585 &lt;&gt; ""), FALSE)</f>
        <v>1</v>
      </c>
      <c r="N598" s="30" t="b">
        <f>IFERROR(OR(AND(NOT(D598), 'Upload Data'!F585 = ""), IFERROR(MATCH('Upload Data'!F585, listTradingRelationship, 0), FALSE)), FALSE)</f>
        <v>1</v>
      </c>
      <c r="O598" s="30"/>
      <c r="P598" s="30"/>
      <c r="Q598" s="30"/>
      <c r="R598" s="30" t="str">
        <f>IFERROR(IF('Upload Data'!$A585 &lt;&gt; "", 'Upload Data'!$A585, 'Upload Data'!$B585) &amp; "-" &amp; 'Upload Data'!$C585, "-")</f>
        <v>-</v>
      </c>
      <c r="S598" s="30">
        <f t="shared" si="80"/>
        <v>0</v>
      </c>
      <c r="T598" s="30"/>
      <c r="U598" s="30" t="b">
        <f>IFERROR(OR('Upload Data'!$A585 = "", IFERROR(AND(LEN('Upload Data'!$A585 ) = 11, LEFT('Upload Data'!$A585, 4) = "FSC-", MID('Upload Data'!$A585, 5, 1) &gt;= "A", MID('Upload Data'!$A585, 5, 1) &lt;= "Z", V598 &gt; 0, INT(V598) = V598), FALSE)), FALSE)</f>
        <v>1</v>
      </c>
      <c r="V598" s="30">
        <f>IFERROR(VALUE(RIGHT('Upload Data'!$A585, 6)), -1)</f>
        <v>-1</v>
      </c>
      <c r="W598" s="30"/>
      <c r="X598" s="30" t="b">
        <f>IFERROR(OR('Upload Data'!$B585 = "", IFERROR(AND(LEN(AA598) &gt;= 2, MATCH(AB598, listCertificateTypes, 0), AC598 &gt; -1, INT(AC598) = AC598), FALSE)), FALSE)</f>
        <v>1</v>
      </c>
      <c r="Y598" s="30">
        <f>IFERROR(FIND("-", 'Upload Data'!$B585, 1), 1000)</f>
        <v>1000</v>
      </c>
      <c r="Z598" s="30">
        <f>IFERROR(FIND("-", 'Upload Data'!$B585, Y598 + 1), 1000)</f>
        <v>1000</v>
      </c>
      <c r="AA598" s="30" t="str">
        <f>IFERROR(LEFT('Upload Data'!$B585, Y598 - 1), "")</f>
        <v/>
      </c>
      <c r="AB598" s="30" t="str">
        <f>IFERROR(MID('Upload Data'!$B585, Y598 + 1, Z598 - Y598 - 1), "")</f>
        <v/>
      </c>
      <c r="AC598" s="30">
        <f>IFERROR(VALUE(RIGHT('Upload Data'!$B585, 6)), -1)</f>
        <v>-1</v>
      </c>
    </row>
    <row r="599" spans="1:29">
      <c r="A599" s="29">
        <f t="shared" si="76"/>
        <v>586</v>
      </c>
      <c r="B599" s="28" t="b">
        <f>NOT(IFERROR('Upload Data'!A586 = "ERROR", TRUE))</f>
        <v>1</v>
      </c>
      <c r="C599" s="28">
        <f t="shared" si="77"/>
        <v>586</v>
      </c>
      <c r="D599" s="30" t="b">
        <f>IF(B599, ('Upload Data'!A586 &amp; 'Upload Data'!B586 &amp; 'Upload Data'!D586 &amp; 'Upload Data'!E586 &amp; 'Upload Data'!F586) &lt;&gt; "", FALSE)</f>
        <v>0</v>
      </c>
      <c r="E599" s="28" t="str">
        <f t="shared" si="73"/>
        <v/>
      </c>
      <c r="F599" s="28" t="str">
        <f t="shared" si="74"/>
        <v/>
      </c>
      <c r="G599" s="30" t="b">
        <f t="shared" si="75"/>
        <v>1</v>
      </c>
      <c r="H599" s="30" t="b">
        <f>IFERROR(AND(OR(NOT(D599), 'Upload Data'!$A586 &lt;&gt; "", 'Upload Data'!$B586 &lt;&gt; ""), I599, J599, S599 &lt;= 1), FALSE)</f>
        <v>1</v>
      </c>
      <c r="I599" s="30" t="b">
        <f t="shared" si="78"/>
        <v>1</v>
      </c>
      <c r="J599" s="30" t="b">
        <f t="shared" si="79"/>
        <v>1</v>
      </c>
      <c r="K599" s="31" t="s">
        <v>81</v>
      </c>
      <c r="L599" s="31" t="s">
        <v>81</v>
      </c>
      <c r="M599" s="30" t="b">
        <f>IFERROR(OR(NOT(D599), 'Upload Data'!E586 &lt;&gt; ""), FALSE)</f>
        <v>1</v>
      </c>
      <c r="N599" s="30" t="b">
        <f>IFERROR(OR(AND(NOT(D599), 'Upload Data'!F586 = ""), IFERROR(MATCH('Upload Data'!F586, listTradingRelationship, 0), FALSE)), FALSE)</f>
        <v>1</v>
      </c>
      <c r="O599" s="30"/>
      <c r="P599" s="30"/>
      <c r="Q599" s="30"/>
      <c r="R599" s="30" t="str">
        <f>IFERROR(IF('Upload Data'!$A586 &lt;&gt; "", 'Upload Data'!$A586, 'Upload Data'!$B586) &amp; "-" &amp; 'Upload Data'!$C586, "-")</f>
        <v>-</v>
      </c>
      <c r="S599" s="30">
        <f t="shared" si="80"/>
        <v>0</v>
      </c>
      <c r="T599" s="30"/>
      <c r="U599" s="30" t="b">
        <f>IFERROR(OR('Upload Data'!$A586 = "", IFERROR(AND(LEN('Upload Data'!$A586 ) = 11, LEFT('Upload Data'!$A586, 4) = "FSC-", MID('Upload Data'!$A586, 5, 1) &gt;= "A", MID('Upload Data'!$A586, 5, 1) &lt;= "Z", V599 &gt; 0, INT(V599) = V599), FALSE)), FALSE)</f>
        <v>1</v>
      </c>
      <c r="V599" s="30">
        <f>IFERROR(VALUE(RIGHT('Upload Data'!$A586, 6)), -1)</f>
        <v>-1</v>
      </c>
      <c r="W599" s="30"/>
      <c r="X599" s="30" t="b">
        <f>IFERROR(OR('Upload Data'!$B586 = "", IFERROR(AND(LEN(AA599) &gt;= 2, MATCH(AB599, listCertificateTypes, 0), AC599 &gt; -1, INT(AC599) = AC599), FALSE)), FALSE)</f>
        <v>1</v>
      </c>
      <c r="Y599" s="30">
        <f>IFERROR(FIND("-", 'Upload Data'!$B586, 1), 1000)</f>
        <v>1000</v>
      </c>
      <c r="Z599" s="30">
        <f>IFERROR(FIND("-", 'Upload Data'!$B586, Y599 + 1), 1000)</f>
        <v>1000</v>
      </c>
      <c r="AA599" s="30" t="str">
        <f>IFERROR(LEFT('Upload Data'!$B586, Y599 - 1), "")</f>
        <v/>
      </c>
      <c r="AB599" s="30" t="str">
        <f>IFERROR(MID('Upload Data'!$B586, Y599 + 1, Z599 - Y599 - 1), "")</f>
        <v/>
      </c>
      <c r="AC599" s="30">
        <f>IFERROR(VALUE(RIGHT('Upload Data'!$B586, 6)), -1)</f>
        <v>-1</v>
      </c>
    </row>
    <row r="600" spans="1:29">
      <c r="A600" s="29">
        <f t="shared" si="76"/>
        <v>587</v>
      </c>
      <c r="B600" s="28" t="b">
        <f>NOT(IFERROR('Upload Data'!A587 = "ERROR", TRUE))</f>
        <v>1</v>
      </c>
      <c r="C600" s="28">
        <f t="shared" si="77"/>
        <v>587</v>
      </c>
      <c r="D600" s="30" t="b">
        <f>IF(B600, ('Upload Data'!A587 &amp; 'Upload Data'!B587 &amp; 'Upload Data'!D587 &amp; 'Upload Data'!E587 &amp; 'Upload Data'!F587) &lt;&gt; "", FALSE)</f>
        <v>0</v>
      </c>
      <c r="E600" s="28" t="str">
        <f t="shared" si="73"/>
        <v/>
      </c>
      <c r="F600" s="28" t="str">
        <f t="shared" si="74"/>
        <v/>
      </c>
      <c r="G600" s="30" t="b">
        <f t="shared" si="75"/>
        <v>1</v>
      </c>
      <c r="H600" s="30" t="b">
        <f>IFERROR(AND(OR(NOT(D600), 'Upload Data'!$A587 &lt;&gt; "", 'Upload Data'!$B587 &lt;&gt; ""), I600, J600, S600 &lt;= 1), FALSE)</f>
        <v>1</v>
      </c>
      <c r="I600" s="30" t="b">
        <f t="shared" si="78"/>
        <v>1</v>
      </c>
      <c r="J600" s="30" t="b">
        <f t="shared" si="79"/>
        <v>1</v>
      </c>
      <c r="K600" s="31" t="s">
        <v>81</v>
      </c>
      <c r="L600" s="31" t="s">
        <v>81</v>
      </c>
      <c r="M600" s="30" t="b">
        <f>IFERROR(OR(NOT(D600), 'Upload Data'!E587 &lt;&gt; ""), FALSE)</f>
        <v>1</v>
      </c>
      <c r="N600" s="30" t="b">
        <f>IFERROR(OR(AND(NOT(D600), 'Upload Data'!F587 = ""), IFERROR(MATCH('Upload Data'!F587, listTradingRelationship, 0), FALSE)), FALSE)</f>
        <v>1</v>
      </c>
      <c r="O600" s="30"/>
      <c r="P600" s="30"/>
      <c r="Q600" s="30"/>
      <c r="R600" s="30" t="str">
        <f>IFERROR(IF('Upload Data'!$A587 &lt;&gt; "", 'Upload Data'!$A587, 'Upload Data'!$B587) &amp; "-" &amp; 'Upload Data'!$C587, "-")</f>
        <v>-</v>
      </c>
      <c r="S600" s="30">
        <f t="shared" si="80"/>
        <v>0</v>
      </c>
      <c r="T600" s="30"/>
      <c r="U600" s="30" t="b">
        <f>IFERROR(OR('Upload Data'!$A587 = "", IFERROR(AND(LEN('Upload Data'!$A587 ) = 11, LEFT('Upload Data'!$A587, 4) = "FSC-", MID('Upload Data'!$A587, 5, 1) &gt;= "A", MID('Upload Data'!$A587, 5, 1) &lt;= "Z", V600 &gt; 0, INT(V600) = V600), FALSE)), FALSE)</f>
        <v>1</v>
      </c>
      <c r="V600" s="30">
        <f>IFERROR(VALUE(RIGHT('Upload Data'!$A587, 6)), -1)</f>
        <v>-1</v>
      </c>
      <c r="W600" s="30"/>
      <c r="X600" s="30" t="b">
        <f>IFERROR(OR('Upload Data'!$B587 = "", IFERROR(AND(LEN(AA600) &gt;= 2, MATCH(AB600, listCertificateTypes, 0), AC600 &gt; -1, INT(AC600) = AC600), FALSE)), FALSE)</f>
        <v>1</v>
      </c>
      <c r="Y600" s="30">
        <f>IFERROR(FIND("-", 'Upload Data'!$B587, 1), 1000)</f>
        <v>1000</v>
      </c>
      <c r="Z600" s="30">
        <f>IFERROR(FIND("-", 'Upload Data'!$B587, Y600 + 1), 1000)</f>
        <v>1000</v>
      </c>
      <c r="AA600" s="30" t="str">
        <f>IFERROR(LEFT('Upload Data'!$B587, Y600 - 1), "")</f>
        <v/>
      </c>
      <c r="AB600" s="30" t="str">
        <f>IFERROR(MID('Upload Data'!$B587, Y600 + 1, Z600 - Y600 - 1), "")</f>
        <v/>
      </c>
      <c r="AC600" s="30">
        <f>IFERROR(VALUE(RIGHT('Upload Data'!$B587, 6)), -1)</f>
        <v>-1</v>
      </c>
    </row>
    <row r="601" spans="1:29">
      <c r="A601" s="29">
        <f t="shared" si="76"/>
        <v>588</v>
      </c>
      <c r="B601" s="28" t="b">
        <f>NOT(IFERROR('Upload Data'!A588 = "ERROR", TRUE))</f>
        <v>1</v>
      </c>
      <c r="C601" s="28">
        <f t="shared" si="77"/>
        <v>588</v>
      </c>
      <c r="D601" s="30" t="b">
        <f>IF(B601, ('Upload Data'!A588 &amp; 'Upload Data'!B588 &amp; 'Upload Data'!D588 &amp; 'Upload Data'!E588 &amp; 'Upload Data'!F588) &lt;&gt; "", FALSE)</f>
        <v>0</v>
      </c>
      <c r="E601" s="28" t="str">
        <f t="shared" si="73"/>
        <v/>
      </c>
      <c r="F601" s="28" t="str">
        <f t="shared" si="74"/>
        <v/>
      </c>
      <c r="G601" s="30" t="b">
        <f t="shared" si="75"/>
        <v>1</v>
      </c>
      <c r="H601" s="30" t="b">
        <f>IFERROR(AND(OR(NOT(D601), 'Upload Data'!$A588 &lt;&gt; "", 'Upload Data'!$B588 &lt;&gt; ""), I601, J601, S601 &lt;= 1), FALSE)</f>
        <v>1</v>
      </c>
      <c r="I601" s="30" t="b">
        <f t="shared" si="78"/>
        <v>1</v>
      </c>
      <c r="J601" s="30" t="b">
        <f t="shared" si="79"/>
        <v>1</v>
      </c>
      <c r="K601" s="31" t="s">
        <v>81</v>
      </c>
      <c r="L601" s="31" t="s">
        <v>81</v>
      </c>
      <c r="M601" s="30" t="b">
        <f>IFERROR(OR(NOT(D601), 'Upload Data'!E588 &lt;&gt; ""), FALSE)</f>
        <v>1</v>
      </c>
      <c r="N601" s="30" t="b">
        <f>IFERROR(OR(AND(NOT(D601), 'Upload Data'!F588 = ""), IFERROR(MATCH('Upload Data'!F588, listTradingRelationship, 0), FALSE)), FALSE)</f>
        <v>1</v>
      </c>
      <c r="O601" s="30"/>
      <c r="P601" s="30"/>
      <c r="Q601" s="30"/>
      <c r="R601" s="30" t="str">
        <f>IFERROR(IF('Upload Data'!$A588 &lt;&gt; "", 'Upload Data'!$A588, 'Upload Data'!$B588) &amp; "-" &amp; 'Upload Data'!$C588, "-")</f>
        <v>-</v>
      </c>
      <c r="S601" s="30">
        <f t="shared" si="80"/>
        <v>0</v>
      </c>
      <c r="T601" s="30"/>
      <c r="U601" s="30" t="b">
        <f>IFERROR(OR('Upload Data'!$A588 = "", IFERROR(AND(LEN('Upload Data'!$A588 ) = 11, LEFT('Upload Data'!$A588, 4) = "FSC-", MID('Upload Data'!$A588, 5, 1) &gt;= "A", MID('Upload Data'!$A588, 5, 1) &lt;= "Z", V601 &gt; 0, INT(V601) = V601), FALSE)), FALSE)</f>
        <v>1</v>
      </c>
      <c r="V601" s="30">
        <f>IFERROR(VALUE(RIGHT('Upload Data'!$A588, 6)), -1)</f>
        <v>-1</v>
      </c>
      <c r="W601" s="30"/>
      <c r="X601" s="30" t="b">
        <f>IFERROR(OR('Upload Data'!$B588 = "", IFERROR(AND(LEN(AA601) &gt;= 2, MATCH(AB601, listCertificateTypes, 0), AC601 &gt; -1, INT(AC601) = AC601), FALSE)), FALSE)</f>
        <v>1</v>
      </c>
      <c r="Y601" s="30">
        <f>IFERROR(FIND("-", 'Upload Data'!$B588, 1), 1000)</f>
        <v>1000</v>
      </c>
      <c r="Z601" s="30">
        <f>IFERROR(FIND("-", 'Upload Data'!$B588, Y601 + 1), 1000)</f>
        <v>1000</v>
      </c>
      <c r="AA601" s="30" t="str">
        <f>IFERROR(LEFT('Upload Data'!$B588, Y601 - 1), "")</f>
        <v/>
      </c>
      <c r="AB601" s="30" t="str">
        <f>IFERROR(MID('Upload Data'!$B588, Y601 + 1, Z601 - Y601 - 1), "")</f>
        <v/>
      </c>
      <c r="AC601" s="30">
        <f>IFERROR(VALUE(RIGHT('Upload Data'!$B588, 6)), -1)</f>
        <v>-1</v>
      </c>
    </row>
    <row r="602" spans="1:29">
      <c r="A602" s="29">
        <f t="shared" si="76"/>
        <v>589</v>
      </c>
      <c r="B602" s="28" t="b">
        <f>NOT(IFERROR('Upload Data'!A589 = "ERROR", TRUE))</f>
        <v>1</v>
      </c>
      <c r="C602" s="28">
        <f t="shared" si="77"/>
        <v>589</v>
      </c>
      <c r="D602" s="30" t="b">
        <f>IF(B602, ('Upload Data'!A589 &amp; 'Upload Data'!B589 &amp; 'Upload Data'!D589 &amp; 'Upload Data'!E589 &amp; 'Upload Data'!F589) &lt;&gt; "", FALSE)</f>
        <v>0</v>
      </c>
      <c r="E602" s="28" t="str">
        <f t="shared" si="73"/>
        <v/>
      </c>
      <c r="F602" s="28" t="str">
        <f t="shared" si="74"/>
        <v/>
      </c>
      <c r="G602" s="30" t="b">
        <f t="shared" si="75"/>
        <v>1</v>
      </c>
      <c r="H602" s="30" t="b">
        <f>IFERROR(AND(OR(NOT(D602), 'Upload Data'!$A589 &lt;&gt; "", 'Upload Data'!$B589 &lt;&gt; ""), I602, J602, S602 &lt;= 1), FALSE)</f>
        <v>1</v>
      </c>
      <c r="I602" s="30" t="b">
        <f t="shared" si="78"/>
        <v>1</v>
      </c>
      <c r="J602" s="30" t="b">
        <f t="shared" si="79"/>
        <v>1</v>
      </c>
      <c r="K602" s="31" t="s">
        <v>81</v>
      </c>
      <c r="L602" s="31" t="s">
        <v>81</v>
      </c>
      <c r="M602" s="30" t="b">
        <f>IFERROR(OR(NOT(D602), 'Upload Data'!E589 &lt;&gt; ""), FALSE)</f>
        <v>1</v>
      </c>
      <c r="N602" s="30" t="b">
        <f>IFERROR(OR(AND(NOT(D602), 'Upload Data'!F589 = ""), IFERROR(MATCH('Upload Data'!F589, listTradingRelationship, 0), FALSE)), FALSE)</f>
        <v>1</v>
      </c>
      <c r="O602" s="30"/>
      <c r="P602" s="30"/>
      <c r="Q602" s="30"/>
      <c r="R602" s="30" t="str">
        <f>IFERROR(IF('Upload Data'!$A589 &lt;&gt; "", 'Upload Data'!$A589, 'Upload Data'!$B589) &amp; "-" &amp; 'Upload Data'!$C589, "-")</f>
        <v>-</v>
      </c>
      <c r="S602" s="30">
        <f t="shared" si="80"/>
        <v>0</v>
      </c>
      <c r="T602" s="30"/>
      <c r="U602" s="30" t="b">
        <f>IFERROR(OR('Upload Data'!$A589 = "", IFERROR(AND(LEN('Upload Data'!$A589 ) = 11, LEFT('Upload Data'!$A589, 4) = "FSC-", MID('Upload Data'!$A589, 5, 1) &gt;= "A", MID('Upload Data'!$A589, 5, 1) &lt;= "Z", V602 &gt; 0, INT(V602) = V602), FALSE)), FALSE)</f>
        <v>1</v>
      </c>
      <c r="V602" s="30">
        <f>IFERROR(VALUE(RIGHT('Upload Data'!$A589, 6)), -1)</f>
        <v>-1</v>
      </c>
      <c r="W602" s="30"/>
      <c r="X602" s="30" t="b">
        <f>IFERROR(OR('Upload Data'!$B589 = "", IFERROR(AND(LEN(AA602) &gt;= 2, MATCH(AB602, listCertificateTypes, 0), AC602 &gt; -1, INT(AC602) = AC602), FALSE)), FALSE)</f>
        <v>1</v>
      </c>
      <c r="Y602" s="30">
        <f>IFERROR(FIND("-", 'Upload Data'!$B589, 1), 1000)</f>
        <v>1000</v>
      </c>
      <c r="Z602" s="30">
        <f>IFERROR(FIND("-", 'Upload Data'!$B589, Y602 + 1), 1000)</f>
        <v>1000</v>
      </c>
      <c r="AA602" s="30" t="str">
        <f>IFERROR(LEFT('Upload Data'!$B589, Y602 - 1), "")</f>
        <v/>
      </c>
      <c r="AB602" s="30" t="str">
        <f>IFERROR(MID('Upload Data'!$B589, Y602 + 1, Z602 - Y602 - 1), "")</f>
        <v/>
      </c>
      <c r="AC602" s="30">
        <f>IFERROR(VALUE(RIGHT('Upload Data'!$B589, 6)), -1)</f>
        <v>-1</v>
      </c>
    </row>
    <row r="603" spans="1:29">
      <c r="A603" s="29">
        <f t="shared" si="76"/>
        <v>590</v>
      </c>
      <c r="B603" s="28" t="b">
        <f>NOT(IFERROR('Upload Data'!A590 = "ERROR", TRUE))</f>
        <v>1</v>
      </c>
      <c r="C603" s="28">
        <f t="shared" si="77"/>
        <v>590</v>
      </c>
      <c r="D603" s="30" t="b">
        <f>IF(B603, ('Upload Data'!A590 &amp; 'Upload Data'!B590 &amp; 'Upload Data'!D590 &amp; 'Upload Data'!E590 &amp; 'Upload Data'!F590) &lt;&gt; "", FALSE)</f>
        <v>0</v>
      </c>
      <c r="E603" s="28" t="str">
        <f t="shared" si="73"/>
        <v/>
      </c>
      <c r="F603" s="28" t="str">
        <f t="shared" si="74"/>
        <v/>
      </c>
      <c r="G603" s="30" t="b">
        <f t="shared" si="75"/>
        <v>1</v>
      </c>
      <c r="H603" s="30" t="b">
        <f>IFERROR(AND(OR(NOT(D603), 'Upload Data'!$A590 &lt;&gt; "", 'Upload Data'!$B590 &lt;&gt; ""), I603, J603, S603 &lt;= 1), FALSE)</f>
        <v>1</v>
      </c>
      <c r="I603" s="30" t="b">
        <f t="shared" si="78"/>
        <v>1</v>
      </c>
      <c r="J603" s="30" t="b">
        <f t="shared" si="79"/>
        <v>1</v>
      </c>
      <c r="K603" s="31" t="s">
        <v>81</v>
      </c>
      <c r="L603" s="31" t="s">
        <v>81</v>
      </c>
      <c r="M603" s="30" t="b">
        <f>IFERROR(OR(NOT(D603), 'Upload Data'!E590 &lt;&gt; ""), FALSE)</f>
        <v>1</v>
      </c>
      <c r="N603" s="30" t="b">
        <f>IFERROR(OR(AND(NOT(D603), 'Upload Data'!F590 = ""), IFERROR(MATCH('Upload Data'!F590, listTradingRelationship, 0), FALSE)), FALSE)</f>
        <v>1</v>
      </c>
      <c r="O603" s="30"/>
      <c r="P603" s="30"/>
      <c r="Q603" s="30"/>
      <c r="R603" s="30" t="str">
        <f>IFERROR(IF('Upload Data'!$A590 &lt;&gt; "", 'Upload Data'!$A590, 'Upload Data'!$B590) &amp; "-" &amp; 'Upload Data'!$C590, "-")</f>
        <v>-</v>
      </c>
      <c r="S603" s="30">
        <f t="shared" si="80"/>
        <v>0</v>
      </c>
      <c r="T603" s="30"/>
      <c r="U603" s="30" t="b">
        <f>IFERROR(OR('Upload Data'!$A590 = "", IFERROR(AND(LEN('Upload Data'!$A590 ) = 11, LEFT('Upload Data'!$A590, 4) = "FSC-", MID('Upload Data'!$A590, 5, 1) &gt;= "A", MID('Upload Data'!$A590, 5, 1) &lt;= "Z", V603 &gt; 0, INT(V603) = V603), FALSE)), FALSE)</f>
        <v>1</v>
      </c>
      <c r="V603" s="30">
        <f>IFERROR(VALUE(RIGHT('Upload Data'!$A590, 6)), -1)</f>
        <v>-1</v>
      </c>
      <c r="W603" s="30"/>
      <c r="X603" s="30" t="b">
        <f>IFERROR(OR('Upload Data'!$B590 = "", IFERROR(AND(LEN(AA603) &gt;= 2, MATCH(AB603, listCertificateTypes, 0), AC603 &gt; -1, INT(AC603) = AC603), FALSE)), FALSE)</f>
        <v>1</v>
      </c>
      <c r="Y603" s="30">
        <f>IFERROR(FIND("-", 'Upload Data'!$B590, 1), 1000)</f>
        <v>1000</v>
      </c>
      <c r="Z603" s="30">
        <f>IFERROR(FIND("-", 'Upload Data'!$B590, Y603 + 1), 1000)</f>
        <v>1000</v>
      </c>
      <c r="AA603" s="30" t="str">
        <f>IFERROR(LEFT('Upload Data'!$B590, Y603 - 1), "")</f>
        <v/>
      </c>
      <c r="AB603" s="30" t="str">
        <f>IFERROR(MID('Upload Data'!$B590, Y603 + 1, Z603 - Y603 - 1), "")</f>
        <v/>
      </c>
      <c r="AC603" s="30">
        <f>IFERROR(VALUE(RIGHT('Upload Data'!$B590, 6)), -1)</f>
        <v>-1</v>
      </c>
    </row>
    <row r="604" spans="1:29">
      <c r="A604" s="29">
        <f t="shared" si="76"/>
        <v>591</v>
      </c>
      <c r="B604" s="28" t="b">
        <f>NOT(IFERROR('Upload Data'!A591 = "ERROR", TRUE))</f>
        <v>1</v>
      </c>
      <c r="C604" s="28">
        <f t="shared" si="77"/>
        <v>591</v>
      </c>
      <c r="D604" s="30" t="b">
        <f>IF(B604, ('Upload Data'!A591 &amp; 'Upload Data'!B591 &amp; 'Upload Data'!D591 &amp; 'Upload Data'!E591 &amp; 'Upload Data'!F591) &lt;&gt; "", FALSE)</f>
        <v>0</v>
      </c>
      <c r="E604" s="28" t="str">
        <f t="shared" si="73"/>
        <v/>
      </c>
      <c r="F604" s="28" t="str">
        <f t="shared" si="74"/>
        <v/>
      </c>
      <c r="G604" s="30" t="b">
        <f t="shared" si="75"/>
        <v>1</v>
      </c>
      <c r="H604" s="30" t="b">
        <f>IFERROR(AND(OR(NOT(D604), 'Upload Data'!$A591 &lt;&gt; "", 'Upload Data'!$B591 &lt;&gt; ""), I604, J604, S604 &lt;= 1), FALSE)</f>
        <v>1</v>
      </c>
      <c r="I604" s="30" t="b">
        <f t="shared" si="78"/>
        <v>1</v>
      </c>
      <c r="J604" s="30" t="b">
        <f t="shared" si="79"/>
        <v>1</v>
      </c>
      <c r="K604" s="31" t="s">
        <v>81</v>
      </c>
      <c r="L604" s="31" t="s">
        <v>81</v>
      </c>
      <c r="M604" s="30" t="b">
        <f>IFERROR(OR(NOT(D604), 'Upload Data'!E591 &lt;&gt; ""), FALSE)</f>
        <v>1</v>
      </c>
      <c r="N604" s="30" t="b">
        <f>IFERROR(OR(AND(NOT(D604), 'Upload Data'!F591 = ""), IFERROR(MATCH('Upload Data'!F591, listTradingRelationship, 0), FALSE)), FALSE)</f>
        <v>1</v>
      </c>
      <c r="O604" s="30"/>
      <c r="P604" s="30"/>
      <c r="Q604" s="30"/>
      <c r="R604" s="30" t="str">
        <f>IFERROR(IF('Upload Data'!$A591 &lt;&gt; "", 'Upload Data'!$A591, 'Upload Data'!$B591) &amp; "-" &amp; 'Upload Data'!$C591, "-")</f>
        <v>-</v>
      </c>
      <c r="S604" s="30">
        <f t="shared" si="80"/>
        <v>0</v>
      </c>
      <c r="T604" s="30"/>
      <c r="U604" s="30" t="b">
        <f>IFERROR(OR('Upload Data'!$A591 = "", IFERROR(AND(LEN('Upload Data'!$A591 ) = 11, LEFT('Upload Data'!$A591, 4) = "FSC-", MID('Upload Data'!$A591, 5, 1) &gt;= "A", MID('Upload Data'!$A591, 5, 1) &lt;= "Z", V604 &gt; 0, INT(V604) = V604), FALSE)), FALSE)</f>
        <v>1</v>
      </c>
      <c r="V604" s="30">
        <f>IFERROR(VALUE(RIGHT('Upload Data'!$A591, 6)), -1)</f>
        <v>-1</v>
      </c>
      <c r="W604" s="30"/>
      <c r="X604" s="30" t="b">
        <f>IFERROR(OR('Upload Data'!$B591 = "", IFERROR(AND(LEN(AA604) &gt;= 2, MATCH(AB604, listCertificateTypes, 0), AC604 &gt; -1, INT(AC604) = AC604), FALSE)), FALSE)</f>
        <v>1</v>
      </c>
      <c r="Y604" s="30">
        <f>IFERROR(FIND("-", 'Upload Data'!$B591, 1), 1000)</f>
        <v>1000</v>
      </c>
      <c r="Z604" s="30">
        <f>IFERROR(FIND("-", 'Upload Data'!$B591, Y604 + 1), 1000)</f>
        <v>1000</v>
      </c>
      <c r="AA604" s="30" t="str">
        <f>IFERROR(LEFT('Upload Data'!$B591, Y604 - 1), "")</f>
        <v/>
      </c>
      <c r="AB604" s="30" t="str">
        <f>IFERROR(MID('Upload Data'!$B591, Y604 + 1, Z604 - Y604 - 1), "")</f>
        <v/>
      </c>
      <c r="AC604" s="30">
        <f>IFERROR(VALUE(RIGHT('Upload Data'!$B591, 6)), -1)</f>
        <v>-1</v>
      </c>
    </row>
    <row r="605" spans="1:29">
      <c r="A605" s="29">
        <f t="shared" si="76"/>
        <v>592</v>
      </c>
      <c r="B605" s="28" t="b">
        <f>NOT(IFERROR('Upload Data'!A592 = "ERROR", TRUE))</f>
        <v>1</v>
      </c>
      <c r="C605" s="28">
        <f t="shared" si="77"/>
        <v>592</v>
      </c>
      <c r="D605" s="30" t="b">
        <f>IF(B605, ('Upload Data'!A592 &amp; 'Upload Data'!B592 &amp; 'Upload Data'!D592 &amp; 'Upload Data'!E592 &amp; 'Upload Data'!F592) &lt;&gt; "", FALSE)</f>
        <v>0</v>
      </c>
      <c r="E605" s="28" t="str">
        <f t="shared" si="73"/>
        <v/>
      </c>
      <c r="F605" s="28" t="str">
        <f t="shared" si="74"/>
        <v/>
      </c>
      <c r="G605" s="30" t="b">
        <f t="shared" si="75"/>
        <v>1</v>
      </c>
      <c r="H605" s="30" t="b">
        <f>IFERROR(AND(OR(NOT(D605), 'Upload Data'!$A592 &lt;&gt; "", 'Upload Data'!$B592 &lt;&gt; ""), I605, J605, S605 &lt;= 1), FALSE)</f>
        <v>1</v>
      </c>
      <c r="I605" s="30" t="b">
        <f t="shared" si="78"/>
        <v>1</v>
      </c>
      <c r="J605" s="30" t="b">
        <f t="shared" si="79"/>
        <v>1</v>
      </c>
      <c r="K605" s="31" t="s">
        <v>81</v>
      </c>
      <c r="L605" s="31" t="s">
        <v>81</v>
      </c>
      <c r="M605" s="30" t="b">
        <f>IFERROR(OR(NOT(D605), 'Upload Data'!E592 &lt;&gt; ""), FALSE)</f>
        <v>1</v>
      </c>
      <c r="N605" s="30" t="b">
        <f>IFERROR(OR(AND(NOT(D605), 'Upload Data'!F592 = ""), IFERROR(MATCH('Upload Data'!F592, listTradingRelationship, 0), FALSE)), FALSE)</f>
        <v>1</v>
      </c>
      <c r="O605" s="30"/>
      <c r="P605" s="30"/>
      <c r="Q605" s="30"/>
      <c r="R605" s="30" t="str">
        <f>IFERROR(IF('Upload Data'!$A592 &lt;&gt; "", 'Upload Data'!$A592, 'Upload Data'!$B592) &amp; "-" &amp; 'Upload Data'!$C592, "-")</f>
        <v>-</v>
      </c>
      <c r="S605" s="30">
        <f t="shared" si="80"/>
        <v>0</v>
      </c>
      <c r="T605" s="30"/>
      <c r="U605" s="30" t="b">
        <f>IFERROR(OR('Upload Data'!$A592 = "", IFERROR(AND(LEN('Upload Data'!$A592 ) = 11, LEFT('Upload Data'!$A592, 4) = "FSC-", MID('Upload Data'!$A592, 5, 1) &gt;= "A", MID('Upload Data'!$A592, 5, 1) &lt;= "Z", V605 &gt; 0, INT(V605) = V605), FALSE)), FALSE)</f>
        <v>1</v>
      </c>
      <c r="V605" s="30">
        <f>IFERROR(VALUE(RIGHT('Upload Data'!$A592, 6)), -1)</f>
        <v>-1</v>
      </c>
      <c r="W605" s="30"/>
      <c r="X605" s="30" t="b">
        <f>IFERROR(OR('Upload Data'!$B592 = "", IFERROR(AND(LEN(AA605) &gt;= 2, MATCH(AB605, listCertificateTypes, 0), AC605 &gt; -1, INT(AC605) = AC605), FALSE)), FALSE)</f>
        <v>1</v>
      </c>
      <c r="Y605" s="30">
        <f>IFERROR(FIND("-", 'Upload Data'!$B592, 1), 1000)</f>
        <v>1000</v>
      </c>
      <c r="Z605" s="30">
        <f>IFERROR(FIND("-", 'Upload Data'!$B592, Y605 + 1), 1000)</f>
        <v>1000</v>
      </c>
      <c r="AA605" s="30" t="str">
        <f>IFERROR(LEFT('Upload Data'!$B592, Y605 - 1), "")</f>
        <v/>
      </c>
      <c r="AB605" s="30" t="str">
        <f>IFERROR(MID('Upload Data'!$B592, Y605 + 1, Z605 - Y605 - 1), "")</f>
        <v/>
      </c>
      <c r="AC605" s="30">
        <f>IFERROR(VALUE(RIGHT('Upload Data'!$B592, 6)), -1)</f>
        <v>-1</v>
      </c>
    </row>
    <row r="606" spans="1:29">
      <c r="A606" s="29">
        <f t="shared" si="76"/>
        <v>593</v>
      </c>
      <c r="B606" s="28" t="b">
        <f>NOT(IFERROR('Upload Data'!A593 = "ERROR", TRUE))</f>
        <v>1</v>
      </c>
      <c r="C606" s="28">
        <f t="shared" si="77"/>
        <v>593</v>
      </c>
      <c r="D606" s="30" t="b">
        <f>IF(B606, ('Upload Data'!A593 &amp; 'Upload Data'!B593 &amp; 'Upload Data'!D593 &amp; 'Upload Data'!E593 &amp; 'Upload Data'!F593) &lt;&gt; "", FALSE)</f>
        <v>0</v>
      </c>
      <c r="E606" s="28" t="str">
        <f t="shared" si="73"/>
        <v/>
      </c>
      <c r="F606" s="28" t="str">
        <f t="shared" si="74"/>
        <v/>
      </c>
      <c r="G606" s="30" t="b">
        <f t="shared" si="75"/>
        <v>1</v>
      </c>
      <c r="H606" s="30" t="b">
        <f>IFERROR(AND(OR(NOT(D606), 'Upload Data'!$A593 &lt;&gt; "", 'Upload Data'!$B593 &lt;&gt; ""), I606, J606, S606 &lt;= 1), FALSE)</f>
        <v>1</v>
      </c>
      <c r="I606" s="30" t="b">
        <f t="shared" si="78"/>
        <v>1</v>
      </c>
      <c r="J606" s="30" t="b">
        <f t="shared" si="79"/>
        <v>1</v>
      </c>
      <c r="K606" s="31" t="s">
        <v>81</v>
      </c>
      <c r="L606" s="31" t="s">
        <v>81</v>
      </c>
      <c r="M606" s="30" t="b">
        <f>IFERROR(OR(NOT(D606), 'Upload Data'!E593 &lt;&gt; ""), FALSE)</f>
        <v>1</v>
      </c>
      <c r="N606" s="30" t="b">
        <f>IFERROR(OR(AND(NOT(D606), 'Upload Data'!F593 = ""), IFERROR(MATCH('Upload Data'!F593, listTradingRelationship, 0), FALSE)), FALSE)</f>
        <v>1</v>
      </c>
      <c r="O606" s="30"/>
      <c r="P606" s="30"/>
      <c r="Q606" s="30"/>
      <c r="R606" s="30" t="str">
        <f>IFERROR(IF('Upload Data'!$A593 &lt;&gt; "", 'Upload Data'!$A593, 'Upload Data'!$B593) &amp; "-" &amp; 'Upload Data'!$C593, "-")</f>
        <v>-</v>
      </c>
      <c r="S606" s="30">
        <f t="shared" si="80"/>
        <v>0</v>
      </c>
      <c r="T606" s="30"/>
      <c r="U606" s="30" t="b">
        <f>IFERROR(OR('Upload Data'!$A593 = "", IFERROR(AND(LEN('Upload Data'!$A593 ) = 11, LEFT('Upload Data'!$A593, 4) = "FSC-", MID('Upload Data'!$A593, 5, 1) &gt;= "A", MID('Upload Data'!$A593, 5, 1) &lt;= "Z", V606 &gt; 0, INT(V606) = V606), FALSE)), FALSE)</f>
        <v>1</v>
      </c>
      <c r="V606" s="30">
        <f>IFERROR(VALUE(RIGHT('Upload Data'!$A593, 6)), -1)</f>
        <v>-1</v>
      </c>
      <c r="W606" s="30"/>
      <c r="X606" s="30" t="b">
        <f>IFERROR(OR('Upload Data'!$B593 = "", IFERROR(AND(LEN(AA606) &gt;= 2, MATCH(AB606, listCertificateTypes, 0), AC606 &gt; -1, INT(AC606) = AC606), FALSE)), FALSE)</f>
        <v>1</v>
      </c>
      <c r="Y606" s="30">
        <f>IFERROR(FIND("-", 'Upload Data'!$B593, 1), 1000)</f>
        <v>1000</v>
      </c>
      <c r="Z606" s="30">
        <f>IFERROR(FIND("-", 'Upload Data'!$B593, Y606 + 1), 1000)</f>
        <v>1000</v>
      </c>
      <c r="AA606" s="30" t="str">
        <f>IFERROR(LEFT('Upload Data'!$B593, Y606 - 1), "")</f>
        <v/>
      </c>
      <c r="AB606" s="30" t="str">
        <f>IFERROR(MID('Upload Data'!$B593, Y606 + 1, Z606 - Y606 - 1), "")</f>
        <v/>
      </c>
      <c r="AC606" s="30">
        <f>IFERROR(VALUE(RIGHT('Upload Data'!$B593, 6)), -1)</f>
        <v>-1</v>
      </c>
    </row>
    <row r="607" spans="1:29">
      <c r="A607" s="29">
        <f t="shared" si="76"/>
        <v>594</v>
      </c>
      <c r="B607" s="28" t="b">
        <f>NOT(IFERROR('Upload Data'!A594 = "ERROR", TRUE))</f>
        <v>1</v>
      </c>
      <c r="C607" s="28">
        <f t="shared" si="77"/>
        <v>594</v>
      </c>
      <c r="D607" s="30" t="b">
        <f>IF(B607, ('Upload Data'!A594 &amp; 'Upload Data'!B594 &amp; 'Upload Data'!D594 &amp; 'Upload Data'!E594 &amp; 'Upload Data'!F594) &lt;&gt; "", FALSE)</f>
        <v>0</v>
      </c>
      <c r="E607" s="28" t="str">
        <f t="shared" si="73"/>
        <v/>
      </c>
      <c r="F607" s="28" t="str">
        <f t="shared" si="74"/>
        <v/>
      </c>
      <c r="G607" s="30" t="b">
        <f t="shared" si="75"/>
        <v>1</v>
      </c>
      <c r="H607" s="30" t="b">
        <f>IFERROR(AND(OR(NOT(D607), 'Upload Data'!$A594 &lt;&gt; "", 'Upload Data'!$B594 &lt;&gt; ""), I607, J607, S607 &lt;= 1), FALSE)</f>
        <v>1</v>
      </c>
      <c r="I607" s="30" t="b">
        <f t="shared" si="78"/>
        <v>1</v>
      </c>
      <c r="J607" s="30" t="b">
        <f t="shared" si="79"/>
        <v>1</v>
      </c>
      <c r="K607" s="31" t="s">
        <v>81</v>
      </c>
      <c r="L607" s="31" t="s">
        <v>81</v>
      </c>
      <c r="M607" s="30" t="b">
        <f>IFERROR(OR(NOT(D607), 'Upload Data'!E594 &lt;&gt; ""), FALSE)</f>
        <v>1</v>
      </c>
      <c r="N607" s="30" t="b">
        <f>IFERROR(OR(AND(NOT(D607), 'Upload Data'!F594 = ""), IFERROR(MATCH('Upload Data'!F594, listTradingRelationship, 0), FALSE)), FALSE)</f>
        <v>1</v>
      </c>
      <c r="O607" s="30"/>
      <c r="P607" s="30"/>
      <c r="Q607" s="30"/>
      <c r="R607" s="30" t="str">
        <f>IFERROR(IF('Upload Data'!$A594 &lt;&gt; "", 'Upload Data'!$A594, 'Upload Data'!$B594) &amp; "-" &amp; 'Upload Data'!$C594, "-")</f>
        <v>-</v>
      </c>
      <c r="S607" s="30">
        <f t="shared" si="80"/>
        <v>0</v>
      </c>
      <c r="T607" s="30"/>
      <c r="U607" s="30" t="b">
        <f>IFERROR(OR('Upload Data'!$A594 = "", IFERROR(AND(LEN('Upload Data'!$A594 ) = 11, LEFT('Upload Data'!$A594, 4) = "FSC-", MID('Upload Data'!$A594, 5, 1) &gt;= "A", MID('Upload Data'!$A594, 5, 1) &lt;= "Z", V607 &gt; 0, INT(V607) = V607), FALSE)), FALSE)</f>
        <v>1</v>
      </c>
      <c r="V607" s="30">
        <f>IFERROR(VALUE(RIGHT('Upload Data'!$A594, 6)), -1)</f>
        <v>-1</v>
      </c>
      <c r="W607" s="30"/>
      <c r="X607" s="30" t="b">
        <f>IFERROR(OR('Upload Data'!$B594 = "", IFERROR(AND(LEN(AA607) &gt;= 2, MATCH(AB607, listCertificateTypes, 0), AC607 &gt; -1, INT(AC607) = AC607), FALSE)), FALSE)</f>
        <v>1</v>
      </c>
      <c r="Y607" s="30">
        <f>IFERROR(FIND("-", 'Upload Data'!$B594, 1), 1000)</f>
        <v>1000</v>
      </c>
      <c r="Z607" s="30">
        <f>IFERROR(FIND("-", 'Upload Data'!$B594, Y607 + 1), 1000)</f>
        <v>1000</v>
      </c>
      <c r="AA607" s="30" t="str">
        <f>IFERROR(LEFT('Upload Data'!$B594, Y607 - 1), "")</f>
        <v/>
      </c>
      <c r="AB607" s="30" t="str">
        <f>IFERROR(MID('Upload Data'!$B594, Y607 + 1, Z607 - Y607 - 1), "")</f>
        <v/>
      </c>
      <c r="AC607" s="30">
        <f>IFERROR(VALUE(RIGHT('Upload Data'!$B594, 6)), -1)</f>
        <v>-1</v>
      </c>
    </row>
    <row r="608" spans="1:29">
      <c r="A608" s="29">
        <f t="shared" si="76"/>
        <v>595</v>
      </c>
      <c r="B608" s="28" t="b">
        <f>NOT(IFERROR('Upload Data'!A595 = "ERROR", TRUE))</f>
        <v>1</v>
      </c>
      <c r="C608" s="28">
        <f t="shared" si="77"/>
        <v>595</v>
      </c>
      <c r="D608" s="30" t="b">
        <f>IF(B608, ('Upload Data'!A595 &amp; 'Upload Data'!B595 &amp; 'Upload Data'!D595 &amp; 'Upload Data'!E595 &amp; 'Upload Data'!F595) &lt;&gt; "", FALSE)</f>
        <v>0</v>
      </c>
      <c r="E608" s="28" t="str">
        <f t="shared" si="73"/>
        <v/>
      </c>
      <c r="F608" s="28" t="str">
        <f t="shared" si="74"/>
        <v/>
      </c>
      <c r="G608" s="30" t="b">
        <f t="shared" si="75"/>
        <v>1</v>
      </c>
      <c r="H608" s="30" t="b">
        <f>IFERROR(AND(OR(NOT(D608), 'Upload Data'!$A595 &lt;&gt; "", 'Upload Data'!$B595 &lt;&gt; ""), I608, J608, S608 &lt;= 1), FALSE)</f>
        <v>1</v>
      </c>
      <c r="I608" s="30" t="b">
        <f t="shared" si="78"/>
        <v>1</v>
      </c>
      <c r="J608" s="30" t="b">
        <f t="shared" si="79"/>
        <v>1</v>
      </c>
      <c r="K608" s="31" t="s">
        <v>81</v>
      </c>
      <c r="L608" s="31" t="s">
        <v>81</v>
      </c>
      <c r="M608" s="30" t="b">
        <f>IFERROR(OR(NOT(D608), 'Upload Data'!E595 &lt;&gt; ""), FALSE)</f>
        <v>1</v>
      </c>
      <c r="N608" s="30" t="b">
        <f>IFERROR(OR(AND(NOT(D608), 'Upload Data'!F595 = ""), IFERROR(MATCH('Upload Data'!F595, listTradingRelationship, 0), FALSE)), FALSE)</f>
        <v>1</v>
      </c>
      <c r="O608" s="30"/>
      <c r="P608" s="30"/>
      <c r="Q608" s="30"/>
      <c r="R608" s="30" t="str">
        <f>IFERROR(IF('Upload Data'!$A595 &lt;&gt; "", 'Upload Data'!$A595, 'Upload Data'!$B595) &amp; "-" &amp; 'Upload Data'!$C595, "-")</f>
        <v>-</v>
      </c>
      <c r="S608" s="30">
        <f t="shared" si="80"/>
        <v>0</v>
      </c>
      <c r="T608" s="30"/>
      <c r="U608" s="30" t="b">
        <f>IFERROR(OR('Upload Data'!$A595 = "", IFERROR(AND(LEN('Upload Data'!$A595 ) = 11, LEFT('Upload Data'!$A595, 4) = "FSC-", MID('Upload Data'!$A595, 5, 1) &gt;= "A", MID('Upload Data'!$A595, 5, 1) &lt;= "Z", V608 &gt; 0, INT(V608) = V608), FALSE)), FALSE)</f>
        <v>1</v>
      </c>
      <c r="V608" s="30">
        <f>IFERROR(VALUE(RIGHT('Upload Data'!$A595, 6)), -1)</f>
        <v>-1</v>
      </c>
      <c r="W608" s="30"/>
      <c r="X608" s="30" t="b">
        <f>IFERROR(OR('Upload Data'!$B595 = "", IFERROR(AND(LEN(AA608) &gt;= 2, MATCH(AB608, listCertificateTypes, 0), AC608 &gt; -1, INT(AC608) = AC608), FALSE)), FALSE)</f>
        <v>1</v>
      </c>
      <c r="Y608" s="30">
        <f>IFERROR(FIND("-", 'Upload Data'!$B595, 1), 1000)</f>
        <v>1000</v>
      </c>
      <c r="Z608" s="30">
        <f>IFERROR(FIND("-", 'Upload Data'!$B595, Y608 + 1), 1000)</f>
        <v>1000</v>
      </c>
      <c r="AA608" s="30" t="str">
        <f>IFERROR(LEFT('Upload Data'!$B595, Y608 - 1), "")</f>
        <v/>
      </c>
      <c r="AB608" s="30" t="str">
        <f>IFERROR(MID('Upload Data'!$B595, Y608 + 1, Z608 - Y608 - 1), "")</f>
        <v/>
      </c>
      <c r="AC608" s="30">
        <f>IFERROR(VALUE(RIGHT('Upload Data'!$B595, 6)), -1)</f>
        <v>-1</v>
      </c>
    </row>
    <row r="609" spans="1:29">
      <c r="A609" s="29">
        <f t="shared" si="76"/>
        <v>596</v>
      </c>
      <c r="B609" s="28" t="b">
        <f>NOT(IFERROR('Upload Data'!A596 = "ERROR", TRUE))</f>
        <v>1</v>
      </c>
      <c r="C609" s="28">
        <f t="shared" si="77"/>
        <v>596</v>
      </c>
      <c r="D609" s="30" t="b">
        <f>IF(B609, ('Upload Data'!A596 &amp; 'Upload Data'!B596 &amp; 'Upload Data'!D596 &amp; 'Upload Data'!E596 &amp; 'Upload Data'!F596) &lt;&gt; "", FALSE)</f>
        <v>0</v>
      </c>
      <c r="E609" s="28" t="str">
        <f t="shared" si="73"/>
        <v/>
      </c>
      <c r="F609" s="28" t="str">
        <f t="shared" si="74"/>
        <v/>
      </c>
      <c r="G609" s="30" t="b">
        <f t="shared" si="75"/>
        <v>1</v>
      </c>
      <c r="H609" s="30" t="b">
        <f>IFERROR(AND(OR(NOT(D609), 'Upload Data'!$A596 &lt;&gt; "", 'Upload Data'!$B596 &lt;&gt; ""), I609, J609, S609 &lt;= 1), FALSE)</f>
        <v>1</v>
      </c>
      <c r="I609" s="30" t="b">
        <f t="shared" si="78"/>
        <v>1</v>
      </c>
      <c r="J609" s="30" t="b">
        <f t="shared" si="79"/>
        <v>1</v>
      </c>
      <c r="K609" s="31" t="s">
        <v>81</v>
      </c>
      <c r="L609" s="31" t="s">
        <v>81</v>
      </c>
      <c r="M609" s="30" t="b">
        <f>IFERROR(OR(NOT(D609), 'Upload Data'!E596 &lt;&gt; ""), FALSE)</f>
        <v>1</v>
      </c>
      <c r="N609" s="30" t="b">
        <f>IFERROR(OR(AND(NOT(D609), 'Upload Data'!F596 = ""), IFERROR(MATCH('Upload Data'!F596, listTradingRelationship, 0), FALSE)), FALSE)</f>
        <v>1</v>
      </c>
      <c r="O609" s="30"/>
      <c r="P609" s="30"/>
      <c r="Q609" s="30"/>
      <c r="R609" s="30" t="str">
        <f>IFERROR(IF('Upload Data'!$A596 &lt;&gt; "", 'Upload Data'!$A596, 'Upload Data'!$B596) &amp; "-" &amp; 'Upload Data'!$C596, "-")</f>
        <v>-</v>
      </c>
      <c r="S609" s="30">
        <f t="shared" si="80"/>
        <v>0</v>
      </c>
      <c r="T609" s="30"/>
      <c r="U609" s="30" t="b">
        <f>IFERROR(OR('Upload Data'!$A596 = "", IFERROR(AND(LEN('Upload Data'!$A596 ) = 11, LEFT('Upload Data'!$A596, 4) = "FSC-", MID('Upload Data'!$A596, 5, 1) &gt;= "A", MID('Upload Data'!$A596, 5, 1) &lt;= "Z", V609 &gt; 0, INT(V609) = V609), FALSE)), FALSE)</f>
        <v>1</v>
      </c>
      <c r="V609" s="30">
        <f>IFERROR(VALUE(RIGHT('Upload Data'!$A596, 6)), -1)</f>
        <v>-1</v>
      </c>
      <c r="W609" s="30"/>
      <c r="X609" s="30" t="b">
        <f>IFERROR(OR('Upload Data'!$B596 = "", IFERROR(AND(LEN(AA609) &gt;= 2, MATCH(AB609, listCertificateTypes, 0), AC609 &gt; -1, INT(AC609) = AC609), FALSE)), FALSE)</f>
        <v>1</v>
      </c>
      <c r="Y609" s="30">
        <f>IFERROR(FIND("-", 'Upload Data'!$B596, 1), 1000)</f>
        <v>1000</v>
      </c>
      <c r="Z609" s="30">
        <f>IFERROR(FIND("-", 'Upload Data'!$B596, Y609 + 1), 1000)</f>
        <v>1000</v>
      </c>
      <c r="AA609" s="30" t="str">
        <f>IFERROR(LEFT('Upload Data'!$B596, Y609 - 1), "")</f>
        <v/>
      </c>
      <c r="AB609" s="30" t="str">
        <f>IFERROR(MID('Upload Data'!$B596, Y609 + 1, Z609 - Y609 - 1), "")</f>
        <v/>
      </c>
      <c r="AC609" s="30">
        <f>IFERROR(VALUE(RIGHT('Upload Data'!$B596, 6)), -1)</f>
        <v>-1</v>
      </c>
    </row>
    <row r="610" spans="1:29">
      <c r="A610" s="29">
        <f t="shared" si="76"/>
        <v>597</v>
      </c>
      <c r="B610" s="28" t="b">
        <f>NOT(IFERROR('Upload Data'!A597 = "ERROR", TRUE))</f>
        <v>1</v>
      </c>
      <c r="C610" s="28">
        <f t="shared" si="77"/>
        <v>597</v>
      </c>
      <c r="D610" s="30" t="b">
        <f>IF(B610, ('Upload Data'!A597 &amp; 'Upload Data'!B597 &amp; 'Upload Data'!D597 &amp; 'Upload Data'!E597 &amp; 'Upload Data'!F597) &lt;&gt; "", FALSE)</f>
        <v>0</v>
      </c>
      <c r="E610" s="28" t="str">
        <f t="shared" si="73"/>
        <v/>
      </c>
      <c r="F610" s="28" t="str">
        <f t="shared" si="74"/>
        <v/>
      </c>
      <c r="G610" s="30" t="b">
        <f t="shared" si="75"/>
        <v>1</v>
      </c>
      <c r="H610" s="30" t="b">
        <f>IFERROR(AND(OR(NOT(D610), 'Upload Data'!$A597 &lt;&gt; "", 'Upload Data'!$B597 &lt;&gt; ""), I610, J610, S610 &lt;= 1), FALSE)</f>
        <v>1</v>
      </c>
      <c r="I610" s="30" t="b">
        <f t="shared" si="78"/>
        <v>1</v>
      </c>
      <c r="J610" s="30" t="b">
        <f t="shared" si="79"/>
        <v>1</v>
      </c>
      <c r="K610" s="31" t="s">
        <v>81</v>
      </c>
      <c r="L610" s="31" t="s">
        <v>81</v>
      </c>
      <c r="M610" s="30" t="b">
        <f>IFERROR(OR(NOT(D610), 'Upload Data'!E597 &lt;&gt; ""), FALSE)</f>
        <v>1</v>
      </c>
      <c r="N610" s="30" t="b">
        <f>IFERROR(OR(AND(NOT(D610), 'Upload Data'!F597 = ""), IFERROR(MATCH('Upload Data'!F597, listTradingRelationship, 0), FALSE)), FALSE)</f>
        <v>1</v>
      </c>
      <c r="O610" s="30"/>
      <c r="P610" s="30"/>
      <c r="Q610" s="30"/>
      <c r="R610" s="30" t="str">
        <f>IFERROR(IF('Upload Data'!$A597 &lt;&gt; "", 'Upload Data'!$A597, 'Upload Data'!$B597) &amp; "-" &amp; 'Upload Data'!$C597, "-")</f>
        <v>-</v>
      </c>
      <c r="S610" s="30">
        <f t="shared" si="80"/>
        <v>0</v>
      </c>
      <c r="T610" s="30"/>
      <c r="U610" s="30" t="b">
        <f>IFERROR(OR('Upload Data'!$A597 = "", IFERROR(AND(LEN('Upload Data'!$A597 ) = 11, LEFT('Upload Data'!$A597, 4) = "FSC-", MID('Upload Data'!$A597, 5, 1) &gt;= "A", MID('Upload Data'!$A597, 5, 1) &lt;= "Z", V610 &gt; 0, INT(V610) = V610), FALSE)), FALSE)</f>
        <v>1</v>
      </c>
      <c r="V610" s="30">
        <f>IFERROR(VALUE(RIGHT('Upload Data'!$A597, 6)), -1)</f>
        <v>-1</v>
      </c>
      <c r="W610" s="30"/>
      <c r="X610" s="30" t="b">
        <f>IFERROR(OR('Upload Data'!$B597 = "", IFERROR(AND(LEN(AA610) &gt;= 2, MATCH(AB610, listCertificateTypes, 0), AC610 &gt; -1, INT(AC610) = AC610), FALSE)), FALSE)</f>
        <v>1</v>
      </c>
      <c r="Y610" s="30">
        <f>IFERROR(FIND("-", 'Upload Data'!$B597, 1), 1000)</f>
        <v>1000</v>
      </c>
      <c r="Z610" s="30">
        <f>IFERROR(FIND("-", 'Upload Data'!$B597, Y610 + 1), 1000)</f>
        <v>1000</v>
      </c>
      <c r="AA610" s="30" t="str">
        <f>IFERROR(LEFT('Upload Data'!$B597, Y610 - 1), "")</f>
        <v/>
      </c>
      <c r="AB610" s="30" t="str">
        <f>IFERROR(MID('Upload Data'!$B597, Y610 + 1, Z610 - Y610 - 1), "")</f>
        <v/>
      </c>
      <c r="AC610" s="30">
        <f>IFERROR(VALUE(RIGHT('Upload Data'!$B597, 6)), -1)</f>
        <v>-1</v>
      </c>
    </row>
    <row r="611" spans="1:29">
      <c r="A611" s="29">
        <f t="shared" si="76"/>
        <v>598</v>
      </c>
      <c r="B611" s="28" t="b">
        <f>NOT(IFERROR('Upload Data'!A598 = "ERROR", TRUE))</f>
        <v>1</v>
      </c>
      <c r="C611" s="28">
        <f t="shared" si="77"/>
        <v>598</v>
      </c>
      <c r="D611" s="30" t="b">
        <f>IF(B611, ('Upload Data'!A598 &amp; 'Upload Data'!B598 &amp; 'Upload Data'!D598 &amp; 'Upload Data'!E598 &amp; 'Upload Data'!F598) &lt;&gt; "", FALSE)</f>
        <v>0</v>
      </c>
      <c r="E611" s="28" t="str">
        <f t="shared" si="73"/>
        <v/>
      </c>
      <c r="F611" s="28" t="str">
        <f t="shared" si="74"/>
        <v/>
      </c>
      <c r="G611" s="30" t="b">
        <f t="shared" si="75"/>
        <v>1</v>
      </c>
      <c r="H611" s="30" t="b">
        <f>IFERROR(AND(OR(NOT(D611), 'Upload Data'!$A598 &lt;&gt; "", 'Upload Data'!$B598 &lt;&gt; ""), I611, J611, S611 &lt;= 1), FALSE)</f>
        <v>1</v>
      </c>
      <c r="I611" s="30" t="b">
        <f t="shared" si="78"/>
        <v>1</v>
      </c>
      <c r="J611" s="30" t="b">
        <f t="shared" si="79"/>
        <v>1</v>
      </c>
      <c r="K611" s="31" t="s">
        <v>81</v>
      </c>
      <c r="L611" s="31" t="s">
        <v>81</v>
      </c>
      <c r="M611" s="30" t="b">
        <f>IFERROR(OR(NOT(D611), 'Upload Data'!E598 &lt;&gt; ""), FALSE)</f>
        <v>1</v>
      </c>
      <c r="N611" s="30" t="b">
        <f>IFERROR(OR(AND(NOT(D611), 'Upload Data'!F598 = ""), IFERROR(MATCH('Upload Data'!F598, listTradingRelationship, 0), FALSE)), FALSE)</f>
        <v>1</v>
      </c>
      <c r="O611" s="30"/>
      <c r="P611" s="30"/>
      <c r="Q611" s="30"/>
      <c r="R611" s="30" t="str">
        <f>IFERROR(IF('Upload Data'!$A598 &lt;&gt; "", 'Upload Data'!$A598, 'Upload Data'!$B598) &amp; "-" &amp; 'Upload Data'!$C598, "-")</f>
        <v>-</v>
      </c>
      <c r="S611" s="30">
        <f t="shared" si="80"/>
        <v>0</v>
      </c>
      <c r="T611" s="30"/>
      <c r="U611" s="30" t="b">
        <f>IFERROR(OR('Upload Data'!$A598 = "", IFERROR(AND(LEN('Upload Data'!$A598 ) = 11, LEFT('Upload Data'!$A598, 4) = "FSC-", MID('Upload Data'!$A598, 5, 1) &gt;= "A", MID('Upload Data'!$A598, 5, 1) &lt;= "Z", V611 &gt; 0, INT(V611) = V611), FALSE)), FALSE)</f>
        <v>1</v>
      </c>
      <c r="V611" s="30">
        <f>IFERROR(VALUE(RIGHT('Upload Data'!$A598, 6)), -1)</f>
        <v>-1</v>
      </c>
      <c r="W611" s="30"/>
      <c r="X611" s="30" t="b">
        <f>IFERROR(OR('Upload Data'!$B598 = "", IFERROR(AND(LEN(AA611) &gt;= 2, MATCH(AB611, listCertificateTypes, 0), AC611 &gt; -1, INT(AC611) = AC611), FALSE)), FALSE)</f>
        <v>1</v>
      </c>
      <c r="Y611" s="30">
        <f>IFERROR(FIND("-", 'Upload Data'!$B598, 1), 1000)</f>
        <v>1000</v>
      </c>
      <c r="Z611" s="30">
        <f>IFERROR(FIND("-", 'Upload Data'!$B598, Y611 + 1), 1000)</f>
        <v>1000</v>
      </c>
      <c r="AA611" s="30" t="str">
        <f>IFERROR(LEFT('Upload Data'!$B598, Y611 - 1), "")</f>
        <v/>
      </c>
      <c r="AB611" s="30" t="str">
        <f>IFERROR(MID('Upload Data'!$B598, Y611 + 1, Z611 - Y611 - 1), "")</f>
        <v/>
      </c>
      <c r="AC611" s="30">
        <f>IFERROR(VALUE(RIGHT('Upload Data'!$B598, 6)), -1)</f>
        <v>-1</v>
      </c>
    </row>
    <row r="612" spans="1:29">
      <c r="A612" s="29">
        <f t="shared" si="76"/>
        <v>599</v>
      </c>
      <c r="B612" s="28" t="b">
        <f>NOT(IFERROR('Upload Data'!A599 = "ERROR", TRUE))</f>
        <v>1</v>
      </c>
      <c r="C612" s="28">
        <f t="shared" si="77"/>
        <v>599</v>
      </c>
      <c r="D612" s="30" t="b">
        <f>IF(B612, ('Upload Data'!A599 &amp; 'Upload Data'!B599 &amp; 'Upload Data'!D599 &amp; 'Upload Data'!E599 &amp; 'Upload Data'!F599) &lt;&gt; "", FALSE)</f>
        <v>0</v>
      </c>
      <c r="E612" s="28" t="str">
        <f t="shared" si="73"/>
        <v/>
      </c>
      <c r="F612" s="28" t="str">
        <f t="shared" si="74"/>
        <v/>
      </c>
      <c r="G612" s="30" t="b">
        <f t="shared" si="75"/>
        <v>1</v>
      </c>
      <c r="H612" s="30" t="b">
        <f>IFERROR(AND(OR(NOT(D612), 'Upload Data'!$A599 &lt;&gt; "", 'Upload Data'!$B599 &lt;&gt; ""), I612, J612, S612 &lt;= 1), FALSE)</f>
        <v>1</v>
      </c>
      <c r="I612" s="30" t="b">
        <f t="shared" si="78"/>
        <v>1</v>
      </c>
      <c r="J612" s="30" t="b">
        <f t="shared" si="79"/>
        <v>1</v>
      </c>
      <c r="K612" s="31" t="s">
        <v>81</v>
      </c>
      <c r="L612" s="31" t="s">
        <v>81</v>
      </c>
      <c r="M612" s="30" t="b">
        <f>IFERROR(OR(NOT(D612), 'Upload Data'!E599 &lt;&gt; ""), FALSE)</f>
        <v>1</v>
      </c>
      <c r="N612" s="30" t="b">
        <f>IFERROR(OR(AND(NOT(D612), 'Upload Data'!F599 = ""), IFERROR(MATCH('Upload Data'!F599, listTradingRelationship, 0), FALSE)), FALSE)</f>
        <v>1</v>
      </c>
      <c r="O612" s="30"/>
      <c r="P612" s="30"/>
      <c r="Q612" s="30"/>
      <c r="R612" s="30" t="str">
        <f>IFERROR(IF('Upload Data'!$A599 &lt;&gt; "", 'Upload Data'!$A599, 'Upload Data'!$B599) &amp; "-" &amp; 'Upload Data'!$C599, "-")</f>
        <v>-</v>
      </c>
      <c r="S612" s="30">
        <f t="shared" si="80"/>
        <v>0</v>
      </c>
      <c r="T612" s="30"/>
      <c r="U612" s="30" t="b">
        <f>IFERROR(OR('Upload Data'!$A599 = "", IFERROR(AND(LEN('Upload Data'!$A599 ) = 11, LEFT('Upload Data'!$A599, 4) = "FSC-", MID('Upload Data'!$A599, 5, 1) &gt;= "A", MID('Upload Data'!$A599, 5, 1) &lt;= "Z", V612 &gt; 0, INT(V612) = V612), FALSE)), FALSE)</f>
        <v>1</v>
      </c>
      <c r="V612" s="30">
        <f>IFERROR(VALUE(RIGHT('Upload Data'!$A599, 6)), -1)</f>
        <v>-1</v>
      </c>
      <c r="W612" s="30"/>
      <c r="X612" s="30" t="b">
        <f>IFERROR(OR('Upload Data'!$B599 = "", IFERROR(AND(LEN(AA612) &gt;= 2, MATCH(AB612, listCertificateTypes, 0), AC612 &gt; -1, INT(AC612) = AC612), FALSE)), FALSE)</f>
        <v>1</v>
      </c>
      <c r="Y612" s="30">
        <f>IFERROR(FIND("-", 'Upload Data'!$B599, 1), 1000)</f>
        <v>1000</v>
      </c>
      <c r="Z612" s="30">
        <f>IFERROR(FIND("-", 'Upload Data'!$B599, Y612 + 1), 1000)</f>
        <v>1000</v>
      </c>
      <c r="AA612" s="30" t="str">
        <f>IFERROR(LEFT('Upload Data'!$B599, Y612 - 1), "")</f>
        <v/>
      </c>
      <c r="AB612" s="30" t="str">
        <f>IFERROR(MID('Upload Data'!$B599, Y612 + 1, Z612 - Y612 - 1), "")</f>
        <v/>
      </c>
      <c r="AC612" s="30">
        <f>IFERROR(VALUE(RIGHT('Upload Data'!$B599, 6)), -1)</f>
        <v>-1</v>
      </c>
    </row>
    <row r="613" spans="1:29">
      <c r="A613" s="29">
        <f t="shared" si="76"/>
        <v>600</v>
      </c>
      <c r="B613" s="28" t="b">
        <f>NOT(IFERROR('Upload Data'!A600 = "ERROR", TRUE))</f>
        <v>1</v>
      </c>
      <c r="C613" s="28">
        <f t="shared" si="77"/>
        <v>600</v>
      </c>
      <c r="D613" s="30" t="b">
        <f>IF(B613, ('Upload Data'!A600 &amp; 'Upload Data'!B600 &amp; 'Upload Data'!D600 &amp; 'Upload Data'!E600 &amp; 'Upload Data'!F600) &lt;&gt; "", FALSE)</f>
        <v>0</v>
      </c>
      <c r="E613" s="28" t="str">
        <f t="shared" si="73"/>
        <v/>
      </c>
      <c r="F613" s="28" t="str">
        <f t="shared" si="74"/>
        <v/>
      </c>
      <c r="G613" s="30" t="b">
        <f t="shared" si="75"/>
        <v>1</v>
      </c>
      <c r="H613" s="30" t="b">
        <f>IFERROR(AND(OR(NOT(D613), 'Upload Data'!$A600 &lt;&gt; "", 'Upload Data'!$B600 &lt;&gt; ""), I613, J613, S613 &lt;= 1), FALSE)</f>
        <v>1</v>
      </c>
      <c r="I613" s="30" t="b">
        <f t="shared" si="78"/>
        <v>1</v>
      </c>
      <c r="J613" s="30" t="b">
        <f t="shared" si="79"/>
        <v>1</v>
      </c>
      <c r="K613" s="31" t="s">
        <v>81</v>
      </c>
      <c r="L613" s="31" t="s">
        <v>81</v>
      </c>
      <c r="M613" s="30" t="b">
        <f>IFERROR(OR(NOT(D613), 'Upload Data'!E600 &lt;&gt; ""), FALSE)</f>
        <v>1</v>
      </c>
      <c r="N613" s="30" t="b">
        <f>IFERROR(OR(AND(NOT(D613), 'Upload Data'!F600 = ""), IFERROR(MATCH('Upload Data'!F600, listTradingRelationship, 0), FALSE)), FALSE)</f>
        <v>1</v>
      </c>
      <c r="O613" s="30"/>
      <c r="P613" s="30"/>
      <c r="Q613" s="30"/>
      <c r="R613" s="30" t="str">
        <f>IFERROR(IF('Upload Data'!$A600 &lt;&gt; "", 'Upload Data'!$A600, 'Upload Data'!$B600) &amp; "-" &amp; 'Upload Data'!$C600, "-")</f>
        <v>-</v>
      </c>
      <c r="S613" s="30">
        <f t="shared" si="80"/>
        <v>0</v>
      </c>
      <c r="T613" s="30"/>
      <c r="U613" s="30" t="b">
        <f>IFERROR(OR('Upload Data'!$A600 = "", IFERROR(AND(LEN('Upload Data'!$A600 ) = 11, LEFT('Upload Data'!$A600, 4) = "FSC-", MID('Upload Data'!$A600, 5, 1) &gt;= "A", MID('Upload Data'!$A600, 5, 1) &lt;= "Z", V613 &gt; 0, INT(V613) = V613), FALSE)), FALSE)</f>
        <v>1</v>
      </c>
      <c r="V613" s="30">
        <f>IFERROR(VALUE(RIGHT('Upload Data'!$A600, 6)), -1)</f>
        <v>-1</v>
      </c>
      <c r="W613" s="30"/>
      <c r="X613" s="30" t="b">
        <f>IFERROR(OR('Upload Data'!$B600 = "", IFERROR(AND(LEN(AA613) &gt;= 2, MATCH(AB613, listCertificateTypes, 0), AC613 &gt; -1, INT(AC613) = AC613), FALSE)), FALSE)</f>
        <v>1</v>
      </c>
      <c r="Y613" s="30">
        <f>IFERROR(FIND("-", 'Upload Data'!$B600, 1), 1000)</f>
        <v>1000</v>
      </c>
      <c r="Z613" s="30">
        <f>IFERROR(FIND("-", 'Upload Data'!$B600, Y613 + 1), 1000)</f>
        <v>1000</v>
      </c>
      <c r="AA613" s="30" t="str">
        <f>IFERROR(LEFT('Upload Data'!$B600, Y613 - 1), "")</f>
        <v/>
      </c>
      <c r="AB613" s="30" t="str">
        <f>IFERROR(MID('Upload Data'!$B600, Y613 + 1, Z613 - Y613 - 1), "")</f>
        <v/>
      </c>
      <c r="AC613" s="30">
        <f>IFERROR(VALUE(RIGHT('Upload Data'!$B600, 6)), -1)</f>
        <v>-1</v>
      </c>
    </row>
    <row r="614" spans="1:29">
      <c r="A614" s="29">
        <f t="shared" si="76"/>
        <v>601</v>
      </c>
      <c r="B614" s="28" t="b">
        <f>NOT(IFERROR('Upload Data'!A601 = "ERROR", TRUE))</f>
        <v>1</v>
      </c>
      <c r="C614" s="28">
        <f t="shared" si="77"/>
        <v>601</v>
      </c>
      <c r="D614" s="30" t="b">
        <f>IF(B614, ('Upload Data'!A601 &amp; 'Upload Data'!B601 &amp; 'Upload Data'!D601 &amp; 'Upload Data'!E601 &amp; 'Upload Data'!F601) &lt;&gt; "", FALSE)</f>
        <v>0</v>
      </c>
      <c r="E614" s="28" t="str">
        <f t="shared" si="73"/>
        <v/>
      </c>
      <c r="F614" s="28" t="str">
        <f t="shared" si="74"/>
        <v/>
      </c>
      <c r="G614" s="30" t="b">
        <f t="shared" si="75"/>
        <v>1</v>
      </c>
      <c r="H614" s="30" t="b">
        <f>IFERROR(AND(OR(NOT(D614), 'Upload Data'!$A601 &lt;&gt; "", 'Upload Data'!$B601 &lt;&gt; ""), I614, J614, S614 &lt;= 1), FALSE)</f>
        <v>1</v>
      </c>
      <c r="I614" s="30" t="b">
        <f t="shared" si="78"/>
        <v>1</v>
      </c>
      <c r="J614" s="30" t="b">
        <f t="shared" si="79"/>
        <v>1</v>
      </c>
      <c r="K614" s="31" t="s">
        <v>81</v>
      </c>
      <c r="L614" s="31" t="s">
        <v>81</v>
      </c>
      <c r="M614" s="30" t="b">
        <f>IFERROR(OR(NOT(D614), 'Upload Data'!E601 &lt;&gt; ""), FALSE)</f>
        <v>1</v>
      </c>
      <c r="N614" s="30" t="b">
        <f>IFERROR(OR(AND(NOT(D614), 'Upload Data'!F601 = ""), IFERROR(MATCH('Upload Data'!F601, listTradingRelationship, 0), FALSE)), FALSE)</f>
        <v>1</v>
      </c>
      <c r="O614" s="30"/>
      <c r="P614" s="30"/>
      <c r="Q614" s="30"/>
      <c r="R614" s="30" t="str">
        <f>IFERROR(IF('Upload Data'!$A601 &lt;&gt; "", 'Upload Data'!$A601, 'Upload Data'!$B601) &amp; "-" &amp; 'Upload Data'!$C601, "-")</f>
        <v>-</v>
      </c>
      <c r="S614" s="30">
        <f t="shared" si="80"/>
        <v>0</v>
      </c>
      <c r="T614" s="30"/>
      <c r="U614" s="30" t="b">
        <f>IFERROR(OR('Upload Data'!$A601 = "", IFERROR(AND(LEN('Upload Data'!$A601 ) = 11, LEFT('Upload Data'!$A601, 4) = "FSC-", MID('Upload Data'!$A601, 5, 1) &gt;= "A", MID('Upload Data'!$A601, 5, 1) &lt;= "Z", V614 &gt; 0, INT(V614) = V614), FALSE)), FALSE)</f>
        <v>1</v>
      </c>
      <c r="V614" s="30">
        <f>IFERROR(VALUE(RIGHT('Upload Data'!$A601, 6)), -1)</f>
        <v>-1</v>
      </c>
      <c r="W614" s="30"/>
      <c r="X614" s="30" t="b">
        <f>IFERROR(OR('Upload Data'!$B601 = "", IFERROR(AND(LEN(AA614) &gt;= 2, MATCH(AB614, listCertificateTypes, 0), AC614 &gt; -1, INT(AC614) = AC614), FALSE)), FALSE)</f>
        <v>1</v>
      </c>
      <c r="Y614" s="30">
        <f>IFERROR(FIND("-", 'Upload Data'!$B601, 1), 1000)</f>
        <v>1000</v>
      </c>
      <c r="Z614" s="30">
        <f>IFERROR(FIND("-", 'Upload Data'!$B601, Y614 + 1), 1000)</f>
        <v>1000</v>
      </c>
      <c r="AA614" s="30" t="str">
        <f>IFERROR(LEFT('Upload Data'!$B601, Y614 - 1), "")</f>
        <v/>
      </c>
      <c r="AB614" s="30" t="str">
        <f>IFERROR(MID('Upload Data'!$B601, Y614 + 1, Z614 - Y614 - 1), "")</f>
        <v/>
      </c>
      <c r="AC614" s="30">
        <f>IFERROR(VALUE(RIGHT('Upload Data'!$B601, 6)), -1)</f>
        <v>-1</v>
      </c>
    </row>
    <row r="615" spans="1:29">
      <c r="A615" s="29">
        <f t="shared" si="76"/>
        <v>602</v>
      </c>
      <c r="B615" s="28" t="b">
        <f>NOT(IFERROR('Upload Data'!A602 = "ERROR", TRUE))</f>
        <v>1</v>
      </c>
      <c r="C615" s="28">
        <f t="shared" si="77"/>
        <v>602</v>
      </c>
      <c r="D615" s="30" t="b">
        <f>IF(B615, ('Upload Data'!A602 &amp; 'Upload Data'!B602 &amp; 'Upload Data'!D602 &amp; 'Upload Data'!E602 &amp; 'Upload Data'!F602) &lt;&gt; "", FALSE)</f>
        <v>0</v>
      </c>
      <c r="E615" s="28" t="str">
        <f t="shared" ref="E615:E678" si="81">IF(AND(D615, G615), A615, "")</f>
        <v/>
      </c>
      <c r="F615" s="28" t="str">
        <f t="shared" ref="F615:F678" si="82">IF(AND(D615, NOT(G615)), A615, "")</f>
        <v/>
      </c>
      <c r="G615" s="30" t="b">
        <f t="shared" si="75"/>
        <v>1</v>
      </c>
      <c r="H615" s="30" t="b">
        <f>IFERROR(AND(OR(NOT(D615), 'Upload Data'!$A602 &lt;&gt; "", 'Upload Data'!$B602 &lt;&gt; ""), I615, J615, S615 &lt;= 1), FALSE)</f>
        <v>1</v>
      </c>
      <c r="I615" s="30" t="b">
        <f t="shared" si="78"/>
        <v>1</v>
      </c>
      <c r="J615" s="30" t="b">
        <f t="shared" si="79"/>
        <v>1</v>
      </c>
      <c r="K615" s="31" t="s">
        <v>81</v>
      </c>
      <c r="L615" s="31" t="s">
        <v>81</v>
      </c>
      <c r="M615" s="30" t="b">
        <f>IFERROR(OR(NOT(D615), 'Upload Data'!E602 &lt;&gt; ""), FALSE)</f>
        <v>1</v>
      </c>
      <c r="N615" s="30" t="b">
        <f>IFERROR(OR(AND(NOT(D615), 'Upload Data'!F602 = ""), IFERROR(MATCH('Upload Data'!F602, listTradingRelationship, 0), FALSE)), FALSE)</f>
        <v>1</v>
      </c>
      <c r="O615" s="30"/>
      <c r="P615" s="30"/>
      <c r="Q615" s="30"/>
      <c r="R615" s="30" t="str">
        <f>IFERROR(IF('Upload Data'!$A602 &lt;&gt; "", 'Upload Data'!$A602, 'Upload Data'!$B602) &amp; "-" &amp; 'Upload Data'!$C602, "-")</f>
        <v>-</v>
      </c>
      <c r="S615" s="30">
        <f t="shared" si="80"/>
        <v>0</v>
      </c>
      <c r="T615" s="30"/>
      <c r="U615" s="30" t="b">
        <f>IFERROR(OR('Upload Data'!$A602 = "", IFERROR(AND(LEN('Upload Data'!$A602 ) = 11, LEFT('Upload Data'!$A602, 4) = "FSC-", MID('Upload Data'!$A602, 5, 1) &gt;= "A", MID('Upload Data'!$A602, 5, 1) &lt;= "Z", V615 &gt; 0, INT(V615) = V615), FALSE)), FALSE)</f>
        <v>1</v>
      </c>
      <c r="V615" s="30">
        <f>IFERROR(VALUE(RIGHT('Upload Data'!$A602, 6)), -1)</f>
        <v>-1</v>
      </c>
      <c r="W615" s="30"/>
      <c r="X615" s="30" t="b">
        <f>IFERROR(OR('Upload Data'!$B602 = "", IFERROR(AND(LEN(AA615) &gt;= 2, MATCH(AB615, listCertificateTypes, 0), AC615 &gt; -1, INT(AC615) = AC615), FALSE)), FALSE)</f>
        <v>1</v>
      </c>
      <c r="Y615" s="30">
        <f>IFERROR(FIND("-", 'Upload Data'!$B602, 1), 1000)</f>
        <v>1000</v>
      </c>
      <c r="Z615" s="30">
        <f>IFERROR(FIND("-", 'Upload Data'!$B602, Y615 + 1), 1000)</f>
        <v>1000</v>
      </c>
      <c r="AA615" s="30" t="str">
        <f>IFERROR(LEFT('Upload Data'!$B602, Y615 - 1), "")</f>
        <v/>
      </c>
      <c r="AB615" s="30" t="str">
        <f>IFERROR(MID('Upload Data'!$B602, Y615 + 1, Z615 - Y615 - 1), "")</f>
        <v/>
      </c>
      <c r="AC615" s="30">
        <f>IFERROR(VALUE(RIGHT('Upload Data'!$B602, 6)), -1)</f>
        <v>-1</v>
      </c>
    </row>
    <row r="616" spans="1:29">
      <c r="A616" s="29">
        <f t="shared" si="76"/>
        <v>603</v>
      </c>
      <c r="B616" s="28" t="b">
        <f>NOT(IFERROR('Upload Data'!A603 = "ERROR", TRUE))</f>
        <v>1</v>
      </c>
      <c r="C616" s="28">
        <f t="shared" si="77"/>
        <v>603</v>
      </c>
      <c r="D616" s="30" t="b">
        <f>IF(B616, ('Upload Data'!A603 &amp; 'Upload Data'!B603 &amp; 'Upload Data'!D603 &amp; 'Upload Data'!E603 &amp; 'Upload Data'!F603) &lt;&gt; "", FALSE)</f>
        <v>0</v>
      </c>
      <c r="E616" s="28" t="str">
        <f t="shared" si="81"/>
        <v/>
      </c>
      <c r="F616" s="28" t="str">
        <f t="shared" si="82"/>
        <v/>
      </c>
      <c r="G616" s="30" t="b">
        <f t="shared" si="75"/>
        <v>1</v>
      </c>
      <c r="H616" s="30" t="b">
        <f>IFERROR(AND(OR(NOT(D616), 'Upload Data'!$A603 &lt;&gt; "", 'Upload Data'!$B603 &lt;&gt; ""), I616, J616, S616 &lt;= 1), FALSE)</f>
        <v>1</v>
      </c>
      <c r="I616" s="30" t="b">
        <f t="shared" si="78"/>
        <v>1</v>
      </c>
      <c r="J616" s="30" t="b">
        <f t="shared" si="79"/>
        <v>1</v>
      </c>
      <c r="K616" s="31" t="s">
        <v>81</v>
      </c>
      <c r="L616" s="31" t="s">
        <v>81</v>
      </c>
      <c r="M616" s="30" t="b">
        <f>IFERROR(OR(NOT(D616), 'Upload Data'!E603 &lt;&gt; ""), FALSE)</f>
        <v>1</v>
      </c>
      <c r="N616" s="30" t="b">
        <f>IFERROR(OR(AND(NOT(D616), 'Upload Data'!F603 = ""), IFERROR(MATCH('Upload Data'!F603, listTradingRelationship, 0), FALSE)), FALSE)</f>
        <v>1</v>
      </c>
      <c r="O616" s="30"/>
      <c r="P616" s="30"/>
      <c r="Q616" s="30"/>
      <c r="R616" s="30" t="str">
        <f>IFERROR(IF('Upload Data'!$A603 &lt;&gt; "", 'Upload Data'!$A603, 'Upload Data'!$B603) &amp; "-" &amp; 'Upload Data'!$C603, "-")</f>
        <v>-</v>
      </c>
      <c r="S616" s="30">
        <f t="shared" si="80"/>
        <v>0</v>
      </c>
      <c r="T616" s="30"/>
      <c r="U616" s="30" t="b">
        <f>IFERROR(OR('Upload Data'!$A603 = "", IFERROR(AND(LEN('Upload Data'!$A603 ) = 11, LEFT('Upload Data'!$A603, 4) = "FSC-", MID('Upload Data'!$A603, 5, 1) &gt;= "A", MID('Upload Data'!$A603, 5, 1) &lt;= "Z", V616 &gt; 0, INT(V616) = V616), FALSE)), FALSE)</f>
        <v>1</v>
      </c>
      <c r="V616" s="30">
        <f>IFERROR(VALUE(RIGHT('Upload Data'!$A603, 6)), -1)</f>
        <v>-1</v>
      </c>
      <c r="W616" s="30"/>
      <c r="X616" s="30" t="b">
        <f>IFERROR(OR('Upload Data'!$B603 = "", IFERROR(AND(LEN(AA616) &gt;= 2, MATCH(AB616, listCertificateTypes, 0), AC616 &gt; -1, INT(AC616) = AC616), FALSE)), FALSE)</f>
        <v>1</v>
      </c>
      <c r="Y616" s="30">
        <f>IFERROR(FIND("-", 'Upload Data'!$B603, 1), 1000)</f>
        <v>1000</v>
      </c>
      <c r="Z616" s="30">
        <f>IFERROR(FIND("-", 'Upload Data'!$B603, Y616 + 1), 1000)</f>
        <v>1000</v>
      </c>
      <c r="AA616" s="30" t="str">
        <f>IFERROR(LEFT('Upload Data'!$B603, Y616 - 1), "")</f>
        <v/>
      </c>
      <c r="AB616" s="30" t="str">
        <f>IFERROR(MID('Upload Data'!$B603, Y616 + 1, Z616 - Y616 - 1), "")</f>
        <v/>
      </c>
      <c r="AC616" s="30">
        <f>IFERROR(VALUE(RIGHT('Upload Data'!$B603, 6)), -1)</f>
        <v>-1</v>
      </c>
    </row>
    <row r="617" spans="1:29">
      <c r="A617" s="29">
        <f t="shared" si="76"/>
        <v>604</v>
      </c>
      <c r="B617" s="28" t="b">
        <f>NOT(IFERROR('Upload Data'!A604 = "ERROR", TRUE))</f>
        <v>1</v>
      </c>
      <c r="C617" s="28">
        <f t="shared" si="77"/>
        <v>604</v>
      </c>
      <c r="D617" s="30" t="b">
        <f>IF(B617, ('Upload Data'!A604 &amp; 'Upload Data'!B604 &amp; 'Upload Data'!D604 &amp; 'Upload Data'!E604 &amp; 'Upload Data'!F604) &lt;&gt; "", FALSE)</f>
        <v>0</v>
      </c>
      <c r="E617" s="28" t="str">
        <f t="shared" si="81"/>
        <v/>
      </c>
      <c r="F617" s="28" t="str">
        <f t="shared" si="82"/>
        <v/>
      </c>
      <c r="G617" s="30" t="b">
        <f t="shared" si="75"/>
        <v>1</v>
      </c>
      <c r="H617" s="30" t="b">
        <f>IFERROR(AND(OR(NOT(D617), 'Upload Data'!$A604 &lt;&gt; "", 'Upload Data'!$B604 &lt;&gt; ""), I617, J617, S617 &lt;= 1), FALSE)</f>
        <v>1</v>
      </c>
      <c r="I617" s="30" t="b">
        <f t="shared" si="78"/>
        <v>1</v>
      </c>
      <c r="J617" s="30" t="b">
        <f t="shared" si="79"/>
        <v>1</v>
      </c>
      <c r="K617" s="31" t="s">
        <v>81</v>
      </c>
      <c r="L617" s="31" t="s">
        <v>81</v>
      </c>
      <c r="M617" s="30" t="b">
        <f>IFERROR(OR(NOT(D617), 'Upload Data'!E604 &lt;&gt; ""), FALSE)</f>
        <v>1</v>
      </c>
      <c r="N617" s="30" t="b">
        <f>IFERROR(OR(AND(NOT(D617), 'Upload Data'!F604 = ""), IFERROR(MATCH('Upload Data'!F604, listTradingRelationship, 0), FALSE)), FALSE)</f>
        <v>1</v>
      </c>
      <c r="O617" s="30"/>
      <c r="P617" s="30"/>
      <c r="Q617" s="30"/>
      <c r="R617" s="30" t="str">
        <f>IFERROR(IF('Upload Data'!$A604 &lt;&gt; "", 'Upload Data'!$A604, 'Upload Data'!$B604) &amp; "-" &amp; 'Upload Data'!$C604, "-")</f>
        <v>-</v>
      </c>
      <c r="S617" s="30">
        <f t="shared" si="80"/>
        <v>0</v>
      </c>
      <c r="T617" s="30"/>
      <c r="U617" s="30" t="b">
        <f>IFERROR(OR('Upload Data'!$A604 = "", IFERROR(AND(LEN('Upload Data'!$A604 ) = 11, LEFT('Upload Data'!$A604, 4) = "FSC-", MID('Upload Data'!$A604, 5, 1) &gt;= "A", MID('Upload Data'!$A604, 5, 1) &lt;= "Z", V617 &gt; 0, INT(V617) = V617), FALSE)), FALSE)</f>
        <v>1</v>
      </c>
      <c r="V617" s="30">
        <f>IFERROR(VALUE(RIGHT('Upload Data'!$A604, 6)), -1)</f>
        <v>-1</v>
      </c>
      <c r="W617" s="30"/>
      <c r="X617" s="30" t="b">
        <f>IFERROR(OR('Upload Data'!$B604 = "", IFERROR(AND(LEN(AA617) &gt;= 2, MATCH(AB617, listCertificateTypes, 0), AC617 &gt; -1, INT(AC617) = AC617), FALSE)), FALSE)</f>
        <v>1</v>
      </c>
      <c r="Y617" s="30">
        <f>IFERROR(FIND("-", 'Upload Data'!$B604, 1), 1000)</f>
        <v>1000</v>
      </c>
      <c r="Z617" s="30">
        <f>IFERROR(FIND("-", 'Upload Data'!$B604, Y617 + 1), 1000)</f>
        <v>1000</v>
      </c>
      <c r="AA617" s="30" t="str">
        <f>IFERROR(LEFT('Upload Data'!$B604, Y617 - 1), "")</f>
        <v/>
      </c>
      <c r="AB617" s="30" t="str">
        <f>IFERROR(MID('Upload Data'!$B604, Y617 + 1, Z617 - Y617 - 1), "")</f>
        <v/>
      </c>
      <c r="AC617" s="30">
        <f>IFERROR(VALUE(RIGHT('Upload Data'!$B604, 6)), -1)</f>
        <v>-1</v>
      </c>
    </row>
    <row r="618" spans="1:29">
      <c r="A618" s="29">
        <f t="shared" si="76"/>
        <v>605</v>
      </c>
      <c r="B618" s="28" t="b">
        <f>NOT(IFERROR('Upload Data'!A605 = "ERROR", TRUE))</f>
        <v>1</v>
      </c>
      <c r="C618" s="28">
        <f t="shared" si="77"/>
        <v>605</v>
      </c>
      <c r="D618" s="30" t="b">
        <f>IF(B618, ('Upload Data'!A605 &amp; 'Upload Data'!B605 &amp; 'Upload Data'!D605 &amp; 'Upload Data'!E605 &amp; 'Upload Data'!F605) &lt;&gt; "", FALSE)</f>
        <v>0</v>
      </c>
      <c r="E618" s="28" t="str">
        <f t="shared" si="81"/>
        <v/>
      </c>
      <c r="F618" s="28" t="str">
        <f t="shared" si="82"/>
        <v/>
      </c>
      <c r="G618" s="30" t="b">
        <f t="shared" si="75"/>
        <v>1</v>
      </c>
      <c r="H618" s="30" t="b">
        <f>IFERROR(AND(OR(NOT(D618), 'Upload Data'!$A605 &lt;&gt; "", 'Upload Data'!$B605 &lt;&gt; ""), I618, J618, S618 &lt;= 1), FALSE)</f>
        <v>1</v>
      </c>
      <c r="I618" s="30" t="b">
        <f t="shared" si="78"/>
        <v>1</v>
      </c>
      <c r="J618" s="30" t="b">
        <f t="shared" si="79"/>
        <v>1</v>
      </c>
      <c r="K618" s="31" t="s">
        <v>81</v>
      </c>
      <c r="L618" s="31" t="s">
        <v>81</v>
      </c>
      <c r="M618" s="30" t="b">
        <f>IFERROR(OR(NOT(D618), 'Upload Data'!E605 &lt;&gt; ""), FALSE)</f>
        <v>1</v>
      </c>
      <c r="N618" s="30" t="b">
        <f>IFERROR(OR(AND(NOT(D618), 'Upload Data'!F605 = ""), IFERROR(MATCH('Upload Data'!F605, listTradingRelationship, 0), FALSE)), FALSE)</f>
        <v>1</v>
      </c>
      <c r="O618" s="30"/>
      <c r="P618" s="30"/>
      <c r="Q618" s="30"/>
      <c r="R618" s="30" t="str">
        <f>IFERROR(IF('Upload Data'!$A605 &lt;&gt; "", 'Upload Data'!$A605, 'Upload Data'!$B605) &amp; "-" &amp; 'Upload Data'!$C605, "-")</f>
        <v>-</v>
      </c>
      <c r="S618" s="30">
        <f t="shared" si="80"/>
        <v>0</v>
      </c>
      <c r="T618" s="30"/>
      <c r="U618" s="30" t="b">
        <f>IFERROR(OR('Upload Data'!$A605 = "", IFERROR(AND(LEN('Upload Data'!$A605 ) = 11, LEFT('Upload Data'!$A605, 4) = "FSC-", MID('Upload Data'!$A605, 5, 1) &gt;= "A", MID('Upload Data'!$A605, 5, 1) &lt;= "Z", V618 &gt; 0, INT(V618) = V618), FALSE)), FALSE)</f>
        <v>1</v>
      </c>
      <c r="V618" s="30">
        <f>IFERROR(VALUE(RIGHT('Upload Data'!$A605, 6)), -1)</f>
        <v>-1</v>
      </c>
      <c r="W618" s="30"/>
      <c r="X618" s="30" t="b">
        <f>IFERROR(OR('Upload Data'!$B605 = "", IFERROR(AND(LEN(AA618) &gt;= 2, MATCH(AB618, listCertificateTypes, 0), AC618 &gt; -1, INT(AC618) = AC618), FALSE)), FALSE)</f>
        <v>1</v>
      </c>
      <c r="Y618" s="30">
        <f>IFERROR(FIND("-", 'Upload Data'!$B605, 1), 1000)</f>
        <v>1000</v>
      </c>
      <c r="Z618" s="30">
        <f>IFERROR(FIND("-", 'Upload Data'!$B605, Y618 + 1), 1000)</f>
        <v>1000</v>
      </c>
      <c r="AA618" s="30" t="str">
        <f>IFERROR(LEFT('Upload Data'!$B605, Y618 - 1), "")</f>
        <v/>
      </c>
      <c r="AB618" s="30" t="str">
        <f>IFERROR(MID('Upload Data'!$B605, Y618 + 1, Z618 - Y618 - 1), "")</f>
        <v/>
      </c>
      <c r="AC618" s="30">
        <f>IFERROR(VALUE(RIGHT('Upload Data'!$B605, 6)), -1)</f>
        <v>-1</v>
      </c>
    </row>
    <row r="619" spans="1:29">
      <c r="A619" s="29">
        <f t="shared" si="76"/>
        <v>606</v>
      </c>
      <c r="B619" s="28" t="b">
        <f>NOT(IFERROR('Upload Data'!A606 = "ERROR", TRUE))</f>
        <v>1</v>
      </c>
      <c r="C619" s="28">
        <f t="shared" si="77"/>
        <v>606</v>
      </c>
      <c r="D619" s="30" t="b">
        <f>IF(B619, ('Upload Data'!A606 &amp; 'Upload Data'!B606 &amp; 'Upload Data'!D606 &amp; 'Upload Data'!E606 &amp; 'Upload Data'!F606) &lt;&gt; "", FALSE)</f>
        <v>0</v>
      </c>
      <c r="E619" s="28" t="str">
        <f t="shared" si="81"/>
        <v/>
      </c>
      <c r="F619" s="28" t="str">
        <f t="shared" si="82"/>
        <v/>
      </c>
      <c r="G619" s="30" t="b">
        <f t="shared" si="75"/>
        <v>1</v>
      </c>
      <c r="H619" s="30" t="b">
        <f>IFERROR(AND(OR(NOT(D619), 'Upload Data'!$A606 &lt;&gt; "", 'Upload Data'!$B606 &lt;&gt; ""), I619, J619, S619 &lt;= 1), FALSE)</f>
        <v>1</v>
      </c>
      <c r="I619" s="30" t="b">
        <f t="shared" si="78"/>
        <v>1</v>
      </c>
      <c r="J619" s="30" t="b">
        <f t="shared" si="79"/>
        <v>1</v>
      </c>
      <c r="K619" s="31" t="s">
        <v>81</v>
      </c>
      <c r="L619" s="31" t="s">
        <v>81</v>
      </c>
      <c r="M619" s="30" t="b">
        <f>IFERROR(OR(NOT(D619), 'Upload Data'!E606 &lt;&gt; ""), FALSE)</f>
        <v>1</v>
      </c>
      <c r="N619" s="30" t="b">
        <f>IFERROR(OR(AND(NOT(D619), 'Upload Data'!F606 = ""), IFERROR(MATCH('Upload Data'!F606, listTradingRelationship, 0), FALSE)), FALSE)</f>
        <v>1</v>
      </c>
      <c r="O619" s="30"/>
      <c r="P619" s="30"/>
      <c r="Q619" s="30"/>
      <c r="R619" s="30" t="str">
        <f>IFERROR(IF('Upload Data'!$A606 &lt;&gt; "", 'Upload Data'!$A606, 'Upload Data'!$B606) &amp; "-" &amp; 'Upload Data'!$C606, "-")</f>
        <v>-</v>
      </c>
      <c r="S619" s="30">
        <f t="shared" si="80"/>
        <v>0</v>
      </c>
      <c r="T619" s="30"/>
      <c r="U619" s="30" t="b">
        <f>IFERROR(OR('Upload Data'!$A606 = "", IFERROR(AND(LEN('Upload Data'!$A606 ) = 11, LEFT('Upload Data'!$A606, 4) = "FSC-", MID('Upload Data'!$A606, 5, 1) &gt;= "A", MID('Upload Data'!$A606, 5, 1) &lt;= "Z", V619 &gt; 0, INT(V619) = V619), FALSE)), FALSE)</f>
        <v>1</v>
      </c>
      <c r="V619" s="30">
        <f>IFERROR(VALUE(RIGHT('Upload Data'!$A606, 6)), -1)</f>
        <v>-1</v>
      </c>
      <c r="W619" s="30"/>
      <c r="X619" s="30" t="b">
        <f>IFERROR(OR('Upload Data'!$B606 = "", IFERROR(AND(LEN(AA619) &gt;= 2, MATCH(AB619, listCertificateTypes, 0), AC619 &gt; -1, INT(AC619) = AC619), FALSE)), FALSE)</f>
        <v>1</v>
      </c>
      <c r="Y619" s="30">
        <f>IFERROR(FIND("-", 'Upload Data'!$B606, 1), 1000)</f>
        <v>1000</v>
      </c>
      <c r="Z619" s="30">
        <f>IFERROR(FIND("-", 'Upload Data'!$B606, Y619 + 1), 1000)</f>
        <v>1000</v>
      </c>
      <c r="AA619" s="30" t="str">
        <f>IFERROR(LEFT('Upload Data'!$B606, Y619 - 1), "")</f>
        <v/>
      </c>
      <c r="AB619" s="30" t="str">
        <f>IFERROR(MID('Upload Data'!$B606, Y619 + 1, Z619 - Y619 - 1), "")</f>
        <v/>
      </c>
      <c r="AC619" s="30">
        <f>IFERROR(VALUE(RIGHT('Upload Data'!$B606, 6)), -1)</f>
        <v>-1</v>
      </c>
    </row>
    <row r="620" spans="1:29">
      <c r="A620" s="29">
        <f t="shared" si="76"/>
        <v>607</v>
      </c>
      <c r="B620" s="28" t="b">
        <f>NOT(IFERROR('Upload Data'!A607 = "ERROR", TRUE))</f>
        <v>1</v>
      </c>
      <c r="C620" s="28">
        <f t="shared" si="77"/>
        <v>607</v>
      </c>
      <c r="D620" s="30" t="b">
        <f>IF(B620, ('Upload Data'!A607 &amp; 'Upload Data'!B607 &amp; 'Upload Data'!D607 &amp; 'Upload Data'!E607 &amp; 'Upload Data'!F607) &lt;&gt; "", FALSE)</f>
        <v>0</v>
      </c>
      <c r="E620" s="28" t="str">
        <f t="shared" si="81"/>
        <v/>
      </c>
      <c r="F620" s="28" t="str">
        <f t="shared" si="82"/>
        <v/>
      </c>
      <c r="G620" s="30" t="b">
        <f t="shared" si="75"/>
        <v>1</v>
      </c>
      <c r="H620" s="30" t="b">
        <f>IFERROR(AND(OR(NOT(D620), 'Upload Data'!$A607 &lt;&gt; "", 'Upload Data'!$B607 &lt;&gt; ""), I620, J620, S620 &lt;= 1), FALSE)</f>
        <v>1</v>
      </c>
      <c r="I620" s="30" t="b">
        <f t="shared" si="78"/>
        <v>1</v>
      </c>
      <c r="J620" s="30" t="b">
        <f t="shared" si="79"/>
        <v>1</v>
      </c>
      <c r="K620" s="31" t="s">
        <v>81</v>
      </c>
      <c r="L620" s="31" t="s">
        <v>81</v>
      </c>
      <c r="M620" s="30" t="b">
        <f>IFERROR(OR(NOT(D620), 'Upload Data'!E607 &lt;&gt; ""), FALSE)</f>
        <v>1</v>
      </c>
      <c r="N620" s="30" t="b">
        <f>IFERROR(OR(AND(NOT(D620), 'Upload Data'!F607 = ""), IFERROR(MATCH('Upload Data'!F607, listTradingRelationship, 0), FALSE)), FALSE)</f>
        <v>1</v>
      </c>
      <c r="O620" s="30"/>
      <c r="P620" s="30"/>
      <c r="Q620" s="30"/>
      <c r="R620" s="30" t="str">
        <f>IFERROR(IF('Upload Data'!$A607 &lt;&gt; "", 'Upload Data'!$A607, 'Upload Data'!$B607) &amp; "-" &amp; 'Upload Data'!$C607, "-")</f>
        <v>-</v>
      </c>
      <c r="S620" s="30">
        <f t="shared" si="80"/>
        <v>0</v>
      </c>
      <c r="T620" s="30"/>
      <c r="U620" s="30" t="b">
        <f>IFERROR(OR('Upload Data'!$A607 = "", IFERROR(AND(LEN('Upload Data'!$A607 ) = 11, LEFT('Upload Data'!$A607, 4) = "FSC-", MID('Upload Data'!$A607, 5, 1) &gt;= "A", MID('Upload Data'!$A607, 5, 1) &lt;= "Z", V620 &gt; 0, INT(V620) = V620), FALSE)), FALSE)</f>
        <v>1</v>
      </c>
      <c r="V620" s="30">
        <f>IFERROR(VALUE(RIGHT('Upload Data'!$A607, 6)), -1)</f>
        <v>-1</v>
      </c>
      <c r="W620" s="30"/>
      <c r="X620" s="30" t="b">
        <f>IFERROR(OR('Upload Data'!$B607 = "", IFERROR(AND(LEN(AA620) &gt;= 2, MATCH(AB620, listCertificateTypes, 0), AC620 &gt; -1, INT(AC620) = AC620), FALSE)), FALSE)</f>
        <v>1</v>
      </c>
      <c r="Y620" s="30">
        <f>IFERROR(FIND("-", 'Upload Data'!$B607, 1), 1000)</f>
        <v>1000</v>
      </c>
      <c r="Z620" s="30">
        <f>IFERROR(FIND("-", 'Upload Data'!$B607, Y620 + 1), 1000)</f>
        <v>1000</v>
      </c>
      <c r="AA620" s="30" t="str">
        <f>IFERROR(LEFT('Upload Data'!$B607, Y620 - 1), "")</f>
        <v/>
      </c>
      <c r="AB620" s="30" t="str">
        <f>IFERROR(MID('Upload Data'!$B607, Y620 + 1, Z620 - Y620 - 1), "")</f>
        <v/>
      </c>
      <c r="AC620" s="30">
        <f>IFERROR(VALUE(RIGHT('Upload Data'!$B607, 6)), -1)</f>
        <v>-1</v>
      </c>
    </row>
    <row r="621" spans="1:29">
      <c r="A621" s="29">
        <f t="shared" si="76"/>
        <v>608</v>
      </c>
      <c r="B621" s="28" t="b">
        <f>NOT(IFERROR('Upload Data'!A608 = "ERROR", TRUE))</f>
        <v>1</v>
      </c>
      <c r="C621" s="28">
        <f t="shared" si="77"/>
        <v>608</v>
      </c>
      <c r="D621" s="30" t="b">
        <f>IF(B621, ('Upload Data'!A608 &amp; 'Upload Data'!B608 &amp; 'Upload Data'!D608 &amp; 'Upload Data'!E608 &amp; 'Upload Data'!F608) &lt;&gt; "", FALSE)</f>
        <v>0</v>
      </c>
      <c r="E621" s="28" t="str">
        <f t="shared" si="81"/>
        <v/>
      </c>
      <c r="F621" s="28" t="str">
        <f t="shared" si="82"/>
        <v/>
      </c>
      <c r="G621" s="30" t="b">
        <f t="shared" si="75"/>
        <v>1</v>
      </c>
      <c r="H621" s="30" t="b">
        <f>IFERROR(AND(OR(NOT(D621), 'Upload Data'!$A608 &lt;&gt; "", 'Upload Data'!$B608 &lt;&gt; ""), I621, J621, S621 &lt;= 1), FALSE)</f>
        <v>1</v>
      </c>
      <c r="I621" s="30" t="b">
        <f t="shared" si="78"/>
        <v>1</v>
      </c>
      <c r="J621" s="30" t="b">
        <f t="shared" si="79"/>
        <v>1</v>
      </c>
      <c r="K621" s="31" t="s">
        <v>81</v>
      </c>
      <c r="L621" s="31" t="s">
        <v>81</v>
      </c>
      <c r="M621" s="30" t="b">
        <f>IFERROR(OR(NOT(D621), 'Upload Data'!E608 &lt;&gt; ""), FALSE)</f>
        <v>1</v>
      </c>
      <c r="N621" s="30" t="b">
        <f>IFERROR(OR(AND(NOT(D621), 'Upload Data'!F608 = ""), IFERROR(MATCH('Upload Data'!F608, listTradingRelationship, 0), FALSE)), FALSE)</f>
        <v>1</v>
      </c>
      <c r="O621" s="30"/>
      <c r="P621" s="30"/>
      <c r="Q621" s="30"/>
      <c r="R621" s="30" t="str">
        <f>IFERROR(IF('Upload Data'!$A608 &lt;&gt; "", 'Upload Data'!$A608, 'Upload Data'!$B608) &amp; "-" &amp; 'Upload Data'!$C608, "-")</f>
        <v>-</v>
      </c>
      <c r="S621" s="30">
        <f t="shared" si="80"/>
        <v>0</v>
      </c>
      <c r="T621" s="30"/>
      <c r="U621" s="30" t="b">
        <f>IFERROR(OR('Upload Data'!$A608 = "", IFERROR(AND(LEN('Upload Data'!$A608 ) = 11, LEFT('Upload Data'!$A608, 4) = "FSC-", MID('Upload Data'!$A608, 5, 1) &gt;= "A", MID('Upload Data'!$A608, 5, 1) &lt;= "Z", V621 &gt; 0, INT(V621) = V621), FALSE)), FALSE)</f>
        <v>1</v>
      </c>
      <c r="V621" s="30">
        <f>IFERROR(VALUE(RIGHT('Upload Data'!$A608, 6)), -1)</f>
        <v>-1</v>
      </c>
      <c r="W621" s="30"/>
      <c r="X621" s="30" t="b">
        <f>IFERROR(OR('Upload Data'!$B608 = "", IFERROR(AND(LEN(AA621) &gt;= 2, MATCH(AB621, listCertificateTypes, 0), AC621 &gt; -1, INT(AC621) = AC621), FALSE)), FALSE)</f>
        <v>1</v>
      </c>
      <c r="Y621" s="30">
        <f>IFERROR(FIND("-", 'Upload Data'!$B608, 1), 1000)</f>
        <v>1000</v>
      </c>
      <c r="Z621" s="30">
        <f>IFERROR(FIND("-", 'Upload Data'!$B608, Y621 + 1), 1000)</f>
        <v>1000</v>
      </c>
      <c r="AA621" s="30" t="str">
        <f>IFERROR(LEFT('Upload Data'!$B608, Y621 - 1), "")</f>
        <v/>
      </c>
      <c r="AB621" s="30" t="str">
        <f>IFERROR(MID('Upload Data'!$B608, Y621 + 1, Z621 - Y621 - 1), "")</f>
        <v/>
      </c>
      <c r="AC621" s="30">
        <f>IFERROR(VALUE(RIGHT('Upload Data'!$B608, 6)), -1)</f>
        <v>-1</v>
      </c>
    </row>
    <row r="622" spans="1:29">
      <c r="A622" s="29">
        <f t="shared" si="76"/>
        <v>609</v>
      </c>
      <c r="B622" s="28" t="b">
        <f>NOT(IFERROR('Upload Data'!A609 = "ERROR", TRUE))</f>
        <v>1</v>
      </c>
      <c r="C622" s="28">
        <f t="shared" si="77"/>
        <v>609</v>
      </c>
      <c r="D622" s="30" t="b">
        <f>IF(B622, ('Upload Data'!A609 &amp; 'Upload Data'!B609 &amp; 'Upload Data'!D609 &amp; 'Upload Data'!E609 &amp; 'Upload Data'!F609) &lt;&gt; "", FALSE)</f>
        <v>0</v>
      </c>
      <c r="E622" s="28" t="str">
        <f t="shared" si="81"/>
        <v/>
      </c>
      <c r="F622" s="28" t="str">
        <f t="shared" si="82"/>
        <v/>
      </c>
      <c r="G622" s="30" t="b">
        <f t="shared" si="75"/>
        <v>1</v>
      </c>
      <c r="H622" s="30" t="b">
        <f>IFERROR(AND(OR(NOT(D622), 'Upload Data'!$A609 &lt;&gt; "", 'Upload Data'!$B609 &lt;&gt; ""), I622, J622, S622 &lt;= 1), FALSE)</f>
        <v>1</v>
      </c>
      <c r="I622" s="30" t="b">
        <f t="shared" si="78"/>
        <v>1</v>
      </c>
      <c r="J622" s="30" t="b">
        <f t="shared" si="79"/>
        <v>1</v>
      </c>
      <c r="K622" s="31" t="s">
        <v>81</v>
      </c>
      <c r="L622" s="31" t="s">
        <v>81</v>
      </c>
      <c r="M622" s="30" t="b">
        <f>IFERROR(OR(NOT(D622), 'Upload Data'!E609 &lt;&gt; ""), FALSE)</f>
        <v>1</v>
      </c>
      <c r="N622" s="30" t="b">
        <f>IFERROR(OR(AND(NOT(D622), 'Upload Data'!F609 = ""), IFERROR(MATCH('Upload Data'!F609, listTradingRelationship, 0), FALSE)), FALSE)</f>
        <v>1</v>
      </c>
      <c r="O622" s="30"/>
      <c r="P622" s="30"/>
      <c r="Q622" s="30"/>
      <c r="R622" s="30" t="str">
        <f>IFERROR(IF('Upload Data'!$A609 &lt;&gt; "", 'Upload Data'!$A609, 'Upload Data'!$B609) &amp; "-" &amp; 'Upload Data'!$C609, "-")</f>
        <v>-</v>
      </c>
      <c r="S622" s="30">
        <f t="shared" si="80"/>
        <v>0</v>
      </c>
      <c r="T622" s="30"/>
      <c r="U622" s="30" t="b">
        <f>IFERROR(OR('Upload Data'!$A609 = "", IFERROR(AND(LEN('Upload Data'!$A609 ) = 11, LEFT('Upload Data'!$A609, 4) = "FSC-", MID('Upload Data'!$A609, 5, 1) &gt;= "A", MID('Upload Data'!$A609, 5, 1) &lt;= "Z", V622 &gt; 0, INT(V622) = V622), FALSE)), FALSE)</f>
        <v>1</v>
      </c>
      <c r="V622" s="30">
        <f>IFERROR(VALUE(RIGHT('Upload Data'!$A609, 6)), -1)</f>
        <v>-1</v>
      </c>
      <c r="W622" s="30"/>
      <c r="X622" s="30" t="b">
        <f>IFERROR(OR('Upload Data'!$B609 = "", IFERROR(AND(LEN(AA622) &gt;= 2, MATCH(AB622, listCertificateTypes, 0), AC622 &gt; -1, INT(AC622) = AC622), FALSE)), FALSE)</f>
        <v>1</v>
      </c>
      <c r="Y622" s="30">
        <f>IFERROR(FIND("-", 'Upload Data'!$B609, 1), 1000)</f>
        <v>1000</v>
      </c>
      <c r="Z622" s="30">
        <f>IFERROR(FIND("-", 'Upload Data'!$B609, Y622 + 1), 1000)</f>
        <v>1000</v>
      </c>
      <c r="AA622" s="30" t="str">
        <f>IFERROR(LEFT('Upload Data'!$B609, Y622 - 1), "")</f>
        <v/>
      </c>
      <c r="AB622" s="30" t="str">
        <f>IFERROR(MID('Upload Data'!$B609, Y622 + 1, Z622 - Y622 - 1), "")</f>
        <v/>
      </c>
      <c r="AC622" s="30">
        <f>IFERROR(VALUE(RIGHT('Upload Data'!$B609, 6)), -1)</f>
        <v>-1</v>
      </c>
    </row>
    <row r="623" spans="1:29">
      <c r="A623" s="29">
        <f t="shared" si="76"/>
        <v>610</v>
      </c>
      <c r="B623" s="28" t="b">
        <f>NOT(IFERROR('Upload Data'!A610 = "ERROR", TRUE))</f>
        <v>1</v>
      </c>
      <c r="C623" s="28">
        <f t="shared" si="77"/>
        <v>610</v>
      </c>
      <c r="D623" s="30" t="b">
        <f>IF(B623, ('Upload Data'!A610 &amp; 'Upload Data'!B610 &amp; 'Upload Data'!D610 &amp; 'Upload Data'!E610 &amp; 'Upload Data'!F610) &lt;&gt; "", FALSE)</f>
        <v>0</v>
      </c>
      <c r="E623" s="28" t="str">
        <f t="shared" si="81"/>
        <v/>
      </c>
      <c r="F623" s="28" t="str">
        <f t="shared" si="82"/>
        <v/>
      </c>
      <c r="G623" s="30" t="b">
        <f t="shared" si="75"/>
        <v>1</v>
      </c>
      <c r="H623" s="30" t="b">
        <f>IFERROR(AND(OR(NOT(D623), 'Upload Data'!$A610 &lt;&gt; "", 'Upload Data'!$B610 &lt;&gt; ""), I623, J623, S623 &lt;= 1), FALSE)</f>
        <v>1</v>
      </c>
      <c r="I623" s="30" t="b">
        <f t="shared" si="78"/>
        <v>1</v>
      </c>
      <c r="J623" s="30" t="b">
        <f t="shared" si="79"/>
        <v>1</v>
      </c>
      <c r="K623" s="31" t="s">
        <v>81</v>
      </c>
      <c r="L623" s="31" t="s">
        <v>81</v>
      </c>
      <c r="M623" s="30" t="b">
        <f>IFERROR(OR(NOT(D623), 'Upload Data'!E610 &lt;&gt; ""), FALSE)</f>
        <v>1</v>
      </c>
      <c r="N623" s="30" t="b">
        <f>IFERROR(OR(AND(NOT(D623), 'Upload Data'!F610 = ""), IFERROR(MATCH('Upload Data'!F610, listTradingRelationship, 0), FALSE)), FALSE)</f>
        <v>1</v>
      </c>
      <c r="O623" s="30"/>
      <c r="P623" s="30"/>
      <c r="Q623" s="30"/>
      <c r="R623" s="30" t="str">
        <f>IFERROR(IF('Upload Data'!$A610 &lt;&gt; "", 'Upload Data'!$A610, 'Upload Data'!$B610) &amp; "-" &amp; 'Upload Data'!$C610, "-")</f>
        <v>-</v>
      </c>
      <c r="S623" s="30">
        <f t="shared" si="80"/>
        <v>0</v>
      </c>
      <c r="T623" s="30"/>
      <c r="U623" s="30" t="b">
        <f>IFERROR(OR('Upload Data'!$A610 = "", IFERROR(AND(LEN('Upload Data'!$A610 ) = 11, LEFT('Upload Data'!$A610, 4) = "FSC-", MID('Upload Data'!$A610, 5, 1) &gt;= "A", MID('Upload Data'!$A610, 5, 1) &lt;= "Z", V623 &gt; 0, INT(V623) = V623), FALSE)), FALSE)</f>
        <v>1</v>
      </c>
      <c r="V623" s="30">
        <f>IFERROR(VALUE(RIGHT('Upload Data'!$A610, 6)), -1)</f>
        <v>-1</v>
      </c>
      <c r="W623" s="30"/>
      <c r="X623" s="30" t="b">
        <f>IFERROR(OR('Upload Data'!$B610 = "", IFERROR(AND(LEN(AA623) &gt;= 2, MATCH(AB623, listCertificateTypes, 0), AC623 &gt; -1, INT(AC623) = AC623), FALSE)), FALSE)</f>
        <v>1</v>
      </c>
      <c r="Y623" s="30">
        <f>IFERROR(FIND("-", 'Upload Data'!$B610, 1), 1000)</f>
        <v>1000</v>
      </c>
      <c r="Z623" s="30">
        <f>IFERROR(FIND("-", 'Upload Data'!$B610, Y623 + 1), 1000)</f>
        <v>1000</v>
      </c>
      <c r="AA623" s="30" t="str">
        <f>IFERROR(LEFT('Upload Data'!$B610, Y623 - 1), "")</f>
        <v/>
      </c>
      <c r="AB623" s="30" t="str">
        <f>IFERROR(MID('Upload Data'!$B610, Y623 + 1, Z623 - Y623 - 1), "")</f>
        <v/>
      </c>
      <c r="AC623" s="30">
        <f>IFERROR(VALUE(RIGHT('Upload Data'!$B610, 6)), -1)</f>
        <v>-1</v>
      </c>
    </row>
    <row r="624" spans="1:29">
      <c r="A624" s="29">
        <f t="shared" si="76"/>
        <v>611</v>
      </c>
      <c r="B624" s="28" t="b">
        <f>NOT(IFERROR('Upload Data'!A611 = "ERROR", TRUE))</f>
        <v>1</v>
      </c>
      <c r="C624" s="28">
        <f t="shared" si="77"/>
        <v>611</v>
      </c>
      <c r="D624" s="30" t="b">
        <f>IF(B624, ('Upload Data'!A611 &amp; 'Upload Data'!B611 &amp; 'Upload Data'!D611 &amp; 'Upload Data'!E611 &amp; 'Upload Data'!F611) &lt;&gt; "", FALSE)</f>
        <v>0</v>
      </c>
      <c r="E624" s="28" t="str">
        <f t="shared" si="81"/>
        <v/>
      </c>
      <c r="F624" s="28" t="str">
        <f t="shared" si="82"/>
        <v/>
      </c>
      <c r="G624" s="30" t="b">
        <f t="shared" si="75"/>
        <v>1</v>
      </c>
      <c r="H624" s="30" t="b">
        <f>IFERROR(AND(OR(NOT(D624), 'Upload Data'!$A611 &lt;&gt; "", 'Upload Data'!$B611 &lt;&gt; ""), I624, J624, S624 &lt;= 1), FALSE)</f>
        <v>1</v>
      </c>
      <c r="I624" s="30" t="b">
        <f t="shared" si="78"/>
        <v>1</v>
      </c>
      <c r="J624" s="30" t="b">
        <f t="shared" si="79"/>
        <v>1</v>
      </c>
      <c r="K624" s="31" t="s">
        <v>81</v>
      </c>
      <c r="L624" s="31" t="s">
        <v>81</v>
      </c>
      <c r="M624" s="30" t="b">
        <f>IFERROR(OR(NOT(D624), 'Upload Data'!E611 &lt;&gt; ""), FALSE)</f>
        <v>1</v>
      </c>
      <c r="N624" s="30" t="b">
        <f>IFERROR(OR(AND(NOT(D624), 'Upload Data'!F611 = ""), IFERROR(MATCH('Upload Data'!F611, listTradingRelationship, 0), FALSE)), FALSE)</f>
        <v>1</v>
      </c>
      <c r="O624" s="30"/>
      <c r="P624" s="30"/>
      <c r="Q624" s="30"/>
      <c r="R624" s="30" t="str">
        <f>IFERROR(IF('Upload Data'!$A611 &lt;&gt; "", 'Upload Data'!$A611, 'Upload Data'!$B611) &amp; "-" &amp; 'Upload Data'!$C611, "-")</f>
        <v>-</v>
      </c>
      <c r="S624" s="30">
        <f t="shared" si="80"/>
        <v>0</v>
      </c>
      <c r="T624" s="30"/>
      <c r="U624" s="30" t="b">
        <f>IFERROR(OR('Upload Data'!$A611 = "", IFERROR(AND(LEN('Upload Data'!$A611 ) = 11, LEFT('Upload Data'!$A611, 4) = "FSC-", MID('Upload Data'!$A611, 5, 1) &gt;= "A", MID('Upload Data'!$A611, 5, 1) &lt;= "Z", V624 &gt; 0, INT(V624) = V624), FALSE)), FALSE)</f>
        <v>1</v>
      </c>
      <c r="V624" s="30">
        <f>IFERROR(VALUE(RIGHT('Upload Data'!$A611, 6)), -1)</f>
        <v>-1</v>
      </c>
      <c r="W624" s="30"/>
      <c r="X624" s="30" t="b">
        <f>IFERROR(OR('Upload Data'!$B611 = "", IFERROR(AND(LEN(AA624) &gt;= 2, MATCH(AB624, listCertificateTypes, 0), AC624 &gt; -1, INT(AC624) = AC624), FALSE)), FALSE)</f>
        <v>1</v>
      </c>
      <c r="Y624" s="30">
        <f>IFERROR(FIND("-", 'Upload Data'!$B611, 1), 1000)</f>
        <v>1000</v>
      </c>
      <c r="Z624" s="30">
        <f>IFERROR(FIND("-", 'Upload Data'!$B611, Y624 + 1), 1000)</f>
        <v>1000</v>
      </c>
      <c r="AA624" s="30" t="str">
        <f>IFERROR(LEFT('Upload Data'!$B611, Y624 - 1), "")</f>
        <v/>
      </c>
      <c r="AB624" s="30" t="str">
        <f>IFERROR(MID('Upload Data'!$B611, Y624 + 1, Z624 - Y624 - 1), "")</f>
        <v/>
      </c>
      <c r="AC624" s="30">
        <f>IFERROR(VALUE(RIGHT('Upload Data'!$B611, 6)), -1)</f>
        <v>-1</v>
      </c>
    </row>
    <row r="625" spans="1:29">
      <c r="A625" s="29">
        <f t="shared" si="76"/>
        <v>612</v>
      </c>
      <c r="B625" s="28" t="b">
        <f>NOT(IFERROR('Upload Data'!A612 = "ERROR", TRUE))</f>
        <v>1</v>
      </c>
      <c r="C625" s="28">
        <f t="shared" si="77"/>
        <v>612</v>
      </c>
      <c r="D625" s="30" t="b">
        <f>IF(B625, ('Upload Data'!A612 &amp; 'Upload Data'!B612 &amp; 'Upload Data'!D612 &amp; 'Upload Data'!E612 &amp; 'Upload Data'!F612) &lt;&gt; "", FALSE)</f>
        <v>0</v>
      </c>
      <c r="E625" s="28" t="str">
        <f t="shared" si="81"/>
        <v/>
      </c>
      <c r="F625" s="28" t="str">
        <f t="shared" si="82"/>
        <v/>
      </c>
      <c r="G625" s="30" t="b">
        <f t="shared" si="75"/>
        <v>1</v>
      </c>
      <c r="H625" s="30" t="b">
        <f>IFERROR(AND(OR(NOT(D625), 'Upload Data'!$A612 &lt;&gt; "", 'Upload Data'!$B612 &lt;&gt; ""), I625, J625, S625 &lt;= 1), FALSE)</f>
        <v>1</v>
      </c>
      <c r="I625" s="30" t="b">
        <f t="shared" si="78"/>
        <v>1</v>
      </c>
      <c r="J625" s="30" t="b">
        <f t="shared" si="79"/>
        <v>1</v>
      </c>
      <c r="K625" s="31" t="s">
        <v>81</v>
      </c>
      <c r="L625" s="31" t="s">
        <v>81</v>
      </c>
      <c r="M625" s="30" t="b">
        <f>IFERROR(OR(NOT(D625), 'Upload Data'!E612 &lt;&gt; ""), FALSE)</f>
        <v>1</v>
      </c>
      <c r="N625" s="30" t="b">
        <f>IFERROR(OR(AND(NOT(D625), 'Upload Data'!F612 = ""), IFERROR(MATCH('Upload Data'!F612, listTradingRelationship, 0), FALSE)), FALSE)</f>
        <v>1</v>
      </c>
      <c r="O625" s="30"/>
      <c r="P625" s="30"/>
      <c r="Q625" s="30"/>
      <c r="R625" s="30" t="str">
        <f>IFERROR(IF('Upload Data'!$A612 &lt;&gt; "", 'Upload Data'!$A612, 'Upload Data'!$B612) &amp; "-" &amp; 'Upload Data'!$C612, "-")</f>
        <v>-</v>
      </c>
      <c r="S625" s="30">
        <f t="shared" si="80"/>
        <v>0</v>
      </c>
      <c r="T625" s="30"/>
      <c r="U625" s="30" t="b">
        <f>IFERROR(OR('Upload Data'!$A612 = "", IFERROR(AND(LEN('Upload Data'!$A612 ) = 11, LEFT('Upload Data'!$A612, 4) = "FSC-", MID('Upload Data'!$A612, 5, 1) &gt;= "A", MID('Upload Data'!$A612, 5, 1) &lt;= "Z", V625 &gt; 0, INT(V625) = V625), FALSE)), FALSE)</f>
        <v>1</v>
      </c>
      <c r="V625" s="30">
        <f>IFERROR(VALUE(RIGHT('Upload Data'!$A612, 6)), -1)</f>
        <v>-1</v>
      </c>
      <c r="W625" s="30"/>
      <c r="X625" s="30" t="b">
        <f>IFERROR(OR('Upload Data'!$B612 = "", IFERROR(AND(LEN(AA625) &gt;= 2, MATCH(AB625, listCertificateTypes, 0), AC625 &gt; -1, INT(AC625) = AC625), FALSE)), FALSE)</f>
        <v>1</v>
      </c>
      <c r="Y625" s="30">
        <f>IFERROR(FIND("-", 'Upload Data'!$B612, 1), 1000)</f>
        <v>1000</v>
      </c>
      <c r="Z625" s="30">
        <f>IFERROR(FIND("-", 'Upload Data'!$B612, Y625 + 1), 1000)</f>
        <v>1000</v>
      </c>
      <c r="AA625" s="30" t="str">
        <f>IFERROR(LEFT('Upload Data'!$B612, Y625 - 1), "")</f>
        <v/>
      </c>
      <c r="AB625" s="30" t="str">
        <f>IFERROR(MID('Upload Data'!$B612, Y625 + 1, Z625 - Y625 - 1), "")</f>
        <v/>
      </c>
      <c r="AC625" s="30">
        <f>IFERROR(VALUE(RIGHT('Upload Data'!$B612, 6)), -1)</f>
        <v>-1</v>
      </c>
    </row>
    <row r="626" spans="1:29">
      <c r="A626" s="29">
        <f t="shared" si="76"/>
        <v>613</v>
      </c>
      <c r="B626" s="28" t="b">
        <f>NOT(IFERROR('Upload Data'!A613 = "ERROR", TRUE))</f>
        <v>1</v>
      </c>
      <c r="C626" s="28">
        <f t="shared" si="77"/>
        <v>613</v>
      </c>
      <c r="D626" s="30" t="b">
        <f>IF(B626, ('Upload Data'!A613 &amp; 'Upload Data'!B613 &amp; 'Upload Data'!D613 &amp; 'Upload Data'!E613 &amp; 'Upload Data'!F613) &lt;&gt; "", FALSE)</f>
        <v>0</v>
      </c>
      <c r="E626" s="28" t="str">
        <f t="shared" si="81"/>
        <v/>
      </c>
      <c r="F626" s="28" t="str">
        <f t="shared" si="82"/>
        <v/>
      </c>
      <c r="G626" s="30" t="b">
        <f t="shared" si="75"/>
        <v>1</v>
      </c>
      <c r="H626" s="30" t="b">
        <f>IFERROR(AND(OR(NOT(D626), 'Upload Data'!$A613 &lt;&gt; "", 'Upload Data'!$B613 &lt;&gt; ""), I626, J626, S626 &lt;= 1), FALSE)</f>
        <v>1</v>
      </c>
      <c r="I626" s="30" t="b">
        <f t="shared" si="78"/>
        <v>1</v>
      </c>
      <c r="J626" s="30" t="b">
        <f t="shared" si="79"/>
        <v>1</v>
      </c>
      <c r="K626" s="31" t="s">
        <v>81</v>
      </c>
      <c r="L626" s="31" t="s">
        <v>81</v>
      </c>
      <c r="M626" s="30" t="b">
        <f>IFERROR(OR(NOT(D626), 'Upload Data'!E613 &lt;&gt; ""), FALSE)</f>
        <v>1</v>
      </c>
      <c r="N626" s="30" t="b">
        <f>IFERROR(OR(AND(NOT(D626), 'Upload Data'!F613 = ""), IFERROR(MATCH('Upload Data'!F613, listTradingRelationship, 0), FALSE)), FALSE)</f>
        <v>1</v>
      </c>
      <c r="O626" s="30"/>
      <c r="P626" s="30"/>
      <c r="Q626" s="30"/>
      <c r="R626" s="30" t="str">
        <f>IFERROR(IF('Upload Data'!$A613 &lt;&gt; "", 'Upload Data'!$A613, 'Upload Data'!$B613) &amp; "-" &amp; 'Upload Data'!$C613, "-")</f>
        <v>-</v>
      </c>
      <c r="S626" s="30">
        <f t="shared" si="80"/>
        <v>0</v>
      </c>
      <c r="T626" s="30"/>
      <c r="U626" s="30" t="b">
        <f>IFERROR(OR('Upload Data'!$A613 = "", IFERROR(AND(LEN('Upload Data'!$A613 ) = 11, LEFT('Upload Data'!$A613, 4) = "FSC-", MID('Upload Data'!$A613, 5, 1) &gt;= "A", MID('Upload Data'!$A613, 5, 1) &lt;= "Z", V626 &gt; 0, INT(V626) = V626), FALSE)), FALSE)</f>
        <v>1</v>
      </c>
      <c r="V626" s="30">
        <f>IFERROR(VALUE(RIGHT('Upload Data'!$A613, 6)), -1)</f>
        <v>-1</v>
      </c>
      <c r="W626" s="30"/>
      <c r="X626" s="30" t="b">
        <f>IFERROR(OR('Upload Data'!$B613 = "", IFERROR(AND(LEN(AA626) &gt;= 2, MATCH(AB626, listCertificateTypes, 0), AC626 &gt; -1, INT(AC626) = AC626), FALSE)), FALSE)</f>
        <v>1</v>
      </c>
      <c r="Y626" s="30">
        <f>IFERROR(FIND("-", 'Upload Data'!$B613, 1), 1000)</f>
        <v>1000</v>
      </c>
      <c r="Z626" s="30">
        <f>IFERROR(FIND("-", 'Upload Data'!$B613, Y626 + 1), 1000)</f>
        <v>1000</v>
      </c>
      <c r="AA626" s="30" t="str">
        <f>IFERROR(LEFT('Upload Data'!$B613, Y626 - 1), "")</f>
        <v/>
      </c>
      <c r="AB626" s="30" t="str">
        <f>IFERROR(MID('Upload Data'!$B613, Y626 + 1, Z626 - Y626 - 1), "")</f>
        <v/>
      </c>
      <c r="AC626" s="30">
        <f>IFERROR(VALUE(RIGHT('Upload Data'!$B613, 6)), -1)</f>
        <v>-1</v>
      </c>
    </row>
    <row r="627" spans="1:29">
      <c r="A627" s="29">
        <f t="shared" si="76"/>
        <v>614</v>
      </c>
      <c r="B627" s="28" t="b">
        <f>NOT(IFERROR('Upload Data'!A614 = "ERROR", TRUE))</f>
        <v>1</v>
      </c>
      <c r="C627" s="28">
        <f t="shared" si="77"/>
        <v>614</v>
      </c>
      <c r="D627" s="30" t="b">
        <f>IF(B627, ('Upload Data'!A614 &amp; 'Upload Data'!B614 &amp; 'Upload Data'!D614 &amp; 'Upload Data'!E614 &amp; 'Upload Data'!F614) &lt;&gt; "", FALSE)</f>
        <v>0</v>
      </c>
      <c r="E627" s="28" t="str">
        <f t="shared" si="81"/>
        <v/>
      </c>
      <c r="F627" s="28" t="str">
        <f t="shared" si="82"/>
        <v/>
      </c>
      <c r="G627" s="30" t="b">
        <f t="shared" si="75"/>
        <v>1</v>
      </c>
      <c r="H627" s="30" t="b">
        <f>IFERROR(AND(OR(NOT(D627), 'Upload Data'!$A614 &lt;&gt; "", 'Upload Data'!$B614 &lt;&gt; ""), I627, J627, S627 &lt;= 1), FALSE)</f>
        <v>1</v>
      </c>
      <c r="I627" s="30" t="b">
        <f t="shared" si="78"/>
        <v>1</v>
      </c>
      <c r="J627" s="30" t="b">
        <f t="shared" si="79"/>
        <v>1</v>
      </c>
      <c r="K627" s="31" t="s">
        <v>81</v>
      </c>
      <c r="L627" s="31" t="s">
        <v>81</v>
      </c>
      <c r="M627" s="30" t="b">
        <f>IFERROR(OR(NOT(D627), 'Upload Data'!E614 &lt;&gt; ""), FALSE)</f>
        <v>1</v>
      </c>
      <c r="N627" s="30" t="b">
        <f>IFERROR(OR(AND(NOT(D627), 'Upload Data'!F614 = ""), IFERROR(MATCH('Upload Data'!F614, listTradingRelationship, 0), FALSE)), FALSE)</f>
        <v>1</v>
      </c>
      <c r="O627" s="30"/>
      <c r="P627" s="30"/>
      <c r="Q627" s="30"/>
      <c r="R627" s="30" t="str">
        <f>IFERROR(IF('Upload Data'!$A614 &lt;&gt; "", 'Upload Data'!$A614, 'Upload Data'!$B614) &amp; "-" &amp; 'Upload Data'!$C614, "-")</f>
        <v>-</v>
      </c>
      <c r="S627" s="30">
        <f t="shared" si="80"/>
        <v>0</v>
      </c>
      <c r="T627" s="30"/>
      <c r="U627" s="30" t="b">
        <f>IFERROR(OR('Upload Data'!$A614 = "", IFERROR(AND(LEN('Upload Data'!$A614 ) = 11, LEFT('Upload Data'!$A614, 4) = "FSC-", MID('Upload Data'!$A614, 5, 1) &gt;= "A", MID('Upload Data'!$A614, 5, 1) &lt;= "Z", V627 &gt; 0, INT(V627) = V627), FALSE)), FALSE)</f>
        <v>1</v>
      </c>
      <c r="V627" s="30">
        <f>IFERROR(VALUE(RIGHT('Upload Data'!$A614, 6)), -1)</f>
        <v>-1</v>
      </c>
      <c r="W627" s="30"/>
      <c r="X627" s="30" t="b">
        <f>IFERROR(OR('Upload Data'!$B614 = "", IFERROR(AND(LEN(AA627) &gt;= 2, MATCH(AB627, listCertificateTypes, 0), AC627 &gt; -1, INT(AC627) = AC627), FALSE)), FALSE)</f>
        <v>1</v>
      </c>
      <c r="Y627" s="30">
        <f>IFERROR(FIND("-", 'Upload Data'!$B614, 1), 1000)</f>
        <v>1000</v>
      </c>
      <c r="Z627" s="30">
        <f>IFERROR(FIND("-", 'Upload Data'!$B614, Y627 + 1), 1000)</f>
        <v>1000</v>
      </c>
      <c r="AA627" s="30" t="str">
        <f>IFERROR(LEFT('Upload Data'!$B614, Y627 - 1), "")</f>
        <v/>
      </c>
      <c r="AB627" s="30" t="str">
        <f>IFERROR(MID('Upload Data'!$B614, Y627 + 1, Z627 - Y627 - 1), "")</f>
        <v/>
      </c>
      <c r="AC627" s="30">
        <f>IFERROR(VALUE(RIGHT('Upload Data'!$B614, 6)), -1)</f>
        <v>-1</v>
      </c>
    </row>
    <row r="628" spans="1:29">
      <c r="A628" s="29">
        <f t="shared" si="76"/>
        <v>615</v>
      </c>
      <c r="B628" s="28" t="b">
        <f>NOT(IFERROR('Upload Data'!A615 = "ERROR", TRUE))</f>
        <v>1</v>
      </c>
      <c r="C628" s="28">
        <f t="shared" si="77"/>
        <v>615</v>
      </c>
      <c r="D628" s="30" t="b">
        <f>IF(B628, ('Upload Data'!A615 &amp; 'Upload Data'!B615 &amp; 'Upload Data'!D615 &amp; 'Upload Data'!E615 &amp; 'Upload Data'!F615) &lt;&gt; "", FALSE)</f>
        <v>0</v>
      </c>
      <c r="E628" s="28" t="str">
        <f t="shared" si="81"/>
        <v/>
      </c>
      <c r="F628" s="28" t="str">
        <f t="shared" si="82"/>
        <v/>
      </c>
      <c r="G628" s="30" t="b">
        <f t="shared" si="75"/>
        <v>1</v>
      </c>
      <c r="H628" s="30" t="b">
        <f>IFERROR(AND(OR(NOT(D628), 'Upload Data'!$A615 &lt;&gt; "", 'Upload Data'!$B615 &lt;&gt; ""), I628, J628, S628 &lt;= 1), FALSE)</f>
        <v>1</v>
      </c>
      <c r="I628" s="30" t="b">
        <f t="shared" si="78"/>
        <v>1</v>
      </c>
      <c r="J628" s="30" t="b">
        <f t="shared" si="79"/>
        <v>1</v>
      </c>
      <c r="K628" s="31" t="s">
        <v>81</v>
      </c>
      <c r="L628" s="31" t="s">
        <v>81</v>
      </c>
      <c r="M628" s="30" t="b">
        <f>IFERROR(OR(NOT(D628), 'Upload Data'!E615 &lt;&gt; ""), FALSE)</f>
        <v>1</v>
      </c>
      <c r="N628" s="30" t="b">
        <f>IFERROR(OR(AND(NOT(D628), 'Upload Data'!F615 = ""), IFERROR(MATCH('Upload Data'!F615, listTradingRelationship, 0), FALSE)), FALSE)</f>
        <v>1</v>
      </c>
      <c r="O628" s="30"/>
      <c r="P628" s="30"/>
      <c r="Q628" s="30"/>
      <c r="R628" s="30" t="str">
        <f>IFERROR(IF('Upload Data'!$A615 &lt;&gt; "", 'Upload Data'!$A615, 'Upload Data'!$B615) &amp; "-" &amp; 'Upload Data'!$C615, "-")</f>
        <v>-</v>
      </c>
      <c r="S628" s="30">
        <f t="shared" si="80"/>
        <v>0</v>
      </c>
      <c r="T628" s="30"/>
      <c r="U628" s="30" t="b">
        <f>IFERROR(OR('Upload Data'!$A615 = "", IFERROR(AND(LEN('Upload Data'!$A615 ) = 11, LEFT('Upload Data'!$A615, 4) = "FSC-", MID('Upload Data'!$A615, 5, 1) &gt;= "A", MID('Upload Data'!$A615, 5, 1) &lt;= "Z", V628 &gt; 0, INT(V628) = V628), FALSE)), FALSE)</f>
        <v>1</v>
      </c>
      <c r="V628" s="30">
        <f>IFERROR(VALUE(RIGHT('Upload Data'!$A615, 6)), -1)</f>
        <v>-1</v>
      </c>
      <c r="W628" s="30"/>
      <c r="X628" s="30" t="b">
        <f>IFERROR(OR('Upload Data'!$B615 = "", IFERROR(AND(LEN(AA628) &gt;= 2, MATCH(AB628, listCertificateTypes, 0), AC628 &gt; -1, INT(AC628) = AC628), FALSE)), FALSE)</f>
        <v>1</v>
      </c>
      <c r="Y628" s="30">
        <f>IFERROR(FIND("-", 'Upload Data'!$B615, 1), 1000)</f>
        <v>1000</v>
      </c>
      <c r="Z628" s="30">
        <f>IFERROR(FIND("-", 'Upload Data'!$B615, Y628 + 1), 1000)</f>
        <v>1000</v>
      </c>
      <c r="AA628" s="30" t="str">
        <f>IFERROR(LEFT('Upload Data'!$B615, Y628 - 1), "")</f>
        <v/>
      </c>
      <c r="AB628" s="30" t="str">
        <f>IFERROR(MID('Upload Data'!$B615, Y628 + 1, Z628 - Y628 - 1), "")</f>
        <v/>
      </c>
      <c r="AC628" s="30">
        <f>IFERROR(VALUE(RIGHT('Upload Data'!$B615, 6)), -1)</f>
        <v>-1</v>
      </c>
    </row>
    <row r="629" spans="1:29">
      <c r="A629" s="29">
        <f t="shared" si="76"/>
        <v>616</v>
      </c>
      <c r="B629" s="28" t="b">
        <f>NOT(IFERROR('Upload Data'!A616 = "ERROR", TRUE))</f>
        <v>1</v>
      </c>
      <c r="C629" s="28">
        <f t="shared" si="77"/>
        <v>616</v>
      </c>
      <c r="D629" s="30" t="b">
        <f>IF(B629, ('Upload Data'!A616 &amp; 'Upload Data'!B616 &amp; 'Upload Data'!D616 &amp; 'Upload Data'!E616 &amp; 'Upload Data'!F616) &lt;&gt; "", FALSE)</f>
        <v>0</v>
      </c>
      <c r="E629" s="28" t="str">
        <f t="shared" si="81"/>
        <v/>
      </c>
      <c r="F629" s="28" t="str">
        <f t="shared" si="82"/>
        <v/>
      </c>
      <c r="G629" s="30" t="b">
        <f t="shared" si="75"/>
        <v>1</v>
      </c>
      <c r="H629" s="30" t="b">
        <f>IFERROR(AND(OR(NOT(D629), 'Upload Data'!$A616 &lt;&gt; "", 'Upload Data'!$B616 &lt;&gt; ""), I629, J629, S629 &lt;= 1), FALSE)</f>
        <v>1</v>
      </c>
      <c r="I629" s="30" t="b">
        <f t="shared" si="78"/>
        <v>1</v>
      </c>
      <c r="J629" s="30" t="b">
        <f t="shared" si="79"/>
        <v>1</v>
      </c>
      <c r="K629" s="31" t="s">
        <v>81</v>
      </c>
      <c r="L629" s="31" t="s">
        <v>81</v>
      </c>
      <c r="M629" s="30" t="b">
        <f>IFERROR(OR(NOT(D629), 'Upload Data'!E616 &lt;&gt; ""), FALSE)</f>
        <v>1</v>
      </c>
      <c r="N629" s="30" t="b">
        <f>IFERROR(OR(AND(NOT(D629), 'Upload Data'!F616 = ""), IFERROR(MATCH('Upload Data'!F616, listTradingRelationship, 0), FALSE)), FALSE)</f>
        <v>1</v>
      </c>
      <c r="O629" s="30"/>
      <c r="P629" s="30"/>
      <c r="Q629" s="30"/>
      <c r="R629" s="30" t="str">
        <f>IFERROR(IF('Upload Data'!$A616 &lt;&gt; "", 'Upload Data'!$A616, 'Upload Data'!$B616) &amp; "-" &amp; 'Upload Data'!$C616, "-")</f>
        <v>-</v>
      </c>
      <c r="S629" s="30">
        <f t="shared" si="80"/>
        <v>0</v>
      </c>
      <c r="T629" s="30"/>
      <c r="U629" s="30" t="b">
        <f>IFERROR(OR('Upload Data'!$A616 = "", IFERROR(AND(LEN('Upload Data'!$A616 ) = 11, LEFT('Upload Data'!$A616, 4) = "FSC-", MID('Upload Data'!$A616, 5, 1) &gt;= "A", MID('Upload Data'!$A616, 5, 1) &lt;= "Z", V629 &gt; 0, INT(V629) = V629), FALSE)), FALSE)</f>
        <v>1</v>
      </c>
      <c r="V629" s="30">
        <f>IFERROR(VALUE(RIGHT('Upload Data'!$A616, 6)), -1)</f>
        <v>-1</v>
      </c>
      <c r="W629" s="30"/>
      <c r="X629" s="30" t="b">
        <f>IFERROR(OR('Upload Data'!$B616 = "", IFERROR(AND(LEN(AA629) &gt;= 2, MATCH(AB629, listCertificateTypes, 0), AC629 &gt; -1, INT(AC629) = AC629), FALSE)), FALSE)</f>
        <v>1</v>
      </c>
      <c r="Y629" s="30">
        <f>IFERROR(FIND("-", 'Upload Data'!$B616, 1), 1000)</f>
        <v>1000</v>
      </c>
      <c r="Z629" s="30">
        <f>IFERROR(FIND("-", 'Upload Data'!$B616, Y629 + 1), 1000)</f>
        <v>1000</v>
      </c>
      <c r="AA629" s="30" t="str">
        <f>IFERROR(LEFT('Upload Data'!$B616, Y629 - 1), "")</f>
        <v/>
      </c>
      <c r="AB629" s="30" t="str">
        <f>IFERROR(MID('Upload Data'!$B616, Y629 + 1, Z629 - Y629 - 1), "")</f>
        <v/>
      </c>
      <c r="AC629" s="30">
        <f>IFERROR(VALUE(RIGHT('Upload Data'!$B616, 6)), -1)</f>
        <v>-1</v>
      </c>
    </row>
    <row r="630" spans="1:29">
      <c r="A630" s="29">
        <f t="shared" si="76"/>
        <v>617</v>
      </c>
      <c r="B630" s="28" t="b">
        <f>NOT(IFERROR('Upload Data'!A617 = "ERROR", TRUE))</f>
        <v>1</v>
      </c>
      <c r="C630" s="28">
        <f t="shared" si="77"/>
        <v>617</v>
      </c>
      <c r="D630" s="30" t="b">
        <f>IF(B630, ('Upload Data'!A617 &amp; 'Upload Data'!B617 &amp; 'Upload Data'!D617 &amp; 'Upload Data'!E617 &amp; 'Upload Data'!F617) &lt;&gt; "", FALSE)</f>
        <v>0</v>
      </c>
      <c r="E630" s="28" t="str">
        <f t="shared" si="81"/>
        <v/>
      </c>
      <c r="F630" s="28" t="str">
        <f t="shared" si="82"/>
        <v/>
      </c>
      <c r="G630" s="30" t="b">
        <f t="shared" si="75"/>
        <v>1</v>
      </c>
      <c r="H630" s="30" t="b">
        <f>IFERROR(AND(OR(NOT(D630), 'Upload Data'!$A617 &lt;&gt; "", 'Upload Data'!$B617 &lt;&gt; ""), I630, J630, S630 &lt;= 1), FALSE)</f>
        <v>1</v>
      </c>
      <c r="I630" s="30" t="b">
        <f t="shared" si="78"/>
        <v>1</v>
      </c>
      <c r="J630" s="30" t="b">
        <f t="shared" si="79"/>
        <v>1</v>
      </c>
      <c r="K630" s="31" t="s">
        <v>81</v>
      </c>
      <c r="L630" s="31" t="s">
        <v>81</v>
      </c>
      <c r="M630" s="30" t="b">
        <f>IFERROR(OR(NOT(D630), 'Upload Data'!E617 &lt;&gt; ""), FALSE)</f>
        <v>1</v>
      </c>
      <c r="N630" s="30" t="b">
        <f>IFERROR(OR(AND(NOT(D630), 'Upload Data'!F617 = ""), IFERROR(MATCH('Upload Data'!F617, listTradingRelationship, 0), FALSE)), FALSE)</f>
        <v>1</v>
      </c>
      <c r="O630" s="30"/>
      <c r="P630" s="30"/>
      <c r="Q630" s="30"/>
      <c r="R630" s="30" t="str">
        <f>IFERROR(IF('Upload Data'!$A617 &lt;&gt; "", 'Upload Data'!$A617, 'Upload Data'!$B617) &amp; "-" &amp; 'Upload Data'!$C617, "-")</f>
        <v>-</v>
      </c>
      <c r="S630" s="30">
        <f t="shared" si="80"/>
        <v>0</v>
      </c>
      <c r="T630" s="30"/>
      <c r="U630" s="30" t="b">
        <f>IFERROR(OR('Upload Data'!$A617 = "", IFERROR(AND(LEN('Upload Data'!$A617 ) = 11, LEFT('Upload Data'!$A617, 4) = "FSC-", MID('Upload Data'!$A617, 5, 1) &gt;= "A", MID('Upload Data'!$A617, 5, 1) &lt;= "Z", V630 &gt; 0, INT(V630) = V630), FALSE)), FALSE)</f>
        <v>1</v>
      </c>
      <c r="V630" s="30">
        <f>IFERROR(VALUE(RIGHT('Upload Data'!$A617, 6)), -1)</f>
        <v>-1</v>
      </c>
      <c r="W630" s="30"/>
      <c r="X630" s="30" t="b">
        <f>IFERROR(OR('Upload Data'!$B617 = "", IFERROR(AND(LEN(AA630) &gt;= 2, MATCH(AB630, listCertificateTypes, 0), AC630 &gt; -1, INT(AC630) = AC630), FALSE)), FALSE)</f>
        <v>1</v>
      </c>
      <c r="Y630" s="30">
        <f>IFERROR(FIND("-", 'Upload Data'!$B617, 1), 1000)</f>
        <v>1000</v>
      </c>
      <c r="Z630" s="30">
        <f>IFERROR(FIND("-", 'Upload Data'!$B617, Y630 + 1), 1000)</f>
        <v>1000</v>
      </c>
      <c r="AA630" s="30" t="str">
        <f>IFERROR(LEFT('Upload Data'!$B617, Y630 - 1), "")</f>
        <v/>
      </c>
      <c r="AB630" s="30" t="str">
        <f>IFERROR(MID('Upload Data'!$B617, Y630 + 1, Z630 - Y630 - 1), "")</f>
        <v/>
      </c>
      <c r="AC630" s="30">
        <f>IFERROR(VALUE(RIGHT('Upload Data'!$B617, 6)), -1)</f>
        <v>-1</v>
      </c>
    </row>
    <row r="631" spans="1:29">
      <c r="A631" s="29">
        <f t="shared" si="76"/>
        <v>618</v>
      </c>
      <c r="B631" s="28" t="b">
        <f>NOT(IFERROR('Upload Data'!A618 = "ERROR", TRUE))</f>
        <v>1</v>
      </c>
      <c r="C631" s="28">
        <f t="shared" si="77"/>
        <v>618</v>
      </c>
      <c r="D631" s="30" t="b">
        <f>IF(B631, ('Upload Data'!A618 &amp; 'Upload Data'!B618 &amp; 'Upload Data'!D618 &amp; 'Upload Data'!E618 &amp; 'Upload Data'!F618) &lt;&gt; "", FALSE)</f>
        <v>0</v>
      </c>
      <c r="E631" s="28" t="str">
        <f t="shared" si="81"/>
        <v/>
      </c>
      <c r="F631" s="28" t="str">
        <f t="shared" si="82"/>
        <v/>
      </c>
      <c r="G631" s="30" t="b">
        <f t="shared" si="75"/>
        <v>1</v>
      </c>
      <c r="H631" s="30" t="b">
        <f>IFERROR(AND(OR(NOT(D631), 'Upload Data'!$A618 &lt;&gt; "", 'Upload Data'!$B618 &lt;&gt; ""), I631, J631, S631 &lt;= 1), FALSE)</f>
        <v>1</v>
      </c>
      <c r="I631" s="30" t="b">
        <f t="shared" si="78"/>
        <v>1</v>
      </c>
      <c r="J631" s="30" t="b">
        <f t="shared" si="79"/>
        <v>1</v>
      </c>
      <c r="K631" s="31" t="s">
        <v>81</v>
      </c>
      <c r="L631" s="31" t="s">
        <v>81</v>
      </c>
      <c r="M631" s="30" t="b">
        <f>IFERROR(OR(NOT(D631), 'Upload Data'!E618 &lt;&gt; ""), FALSE)</f>
        <v>1</v>
      </c>
      <c r="N631" s="30" t="b">
        <f>IFERROR(OR(AND(NOT(D631), 'Upload Data'!F618 = ""), IFERROR(MATCH('Upload Data'!F618, listTradingRelationship, 0), FALSE)), FALSE)</f>
        <v>1</v>
      </c>
      <c r="O631" s="30"/>
      <c r="P631" s="30"/>
      <c r="Q631" s="30"/>
      <c r="R631" s="30" t="str">
        <f>IFERROR(IF('Upload Data'!$A618 &lt;&gt; "", 'Upload Data'!$A618, 'Upload Data'!$B618) &amp; "-" &amp; 'Upload Data'!$C618, "-")</f>
        <v>-</v>
      </c>
      <c r="S631" s="30">
        <f t="shared" si="80"/>
        <v>0</v>
      </c>
      <c r="T631" s="30"/>
      <c r="U631" s="30" t="b">
        <f>IFERROR(OR('Upload Data'!$A618 = "", IFERROR(AND(LEN('Upload Data'!$A618 ) = 11, LEFT('Upload Data'!$A618, 4) = "FSC-", MID('Upload Data'!$A618, 5, 1) &gt;= "A", MID('Upload Data'!$A618, 5, 1) &lt;= "Z", V631 &gt; 0, INT(V631) = V631), FALSE)), FALSE)</f>
        <v>1</v>
      </c>
      <c r="V631" s="30">
        <f>IFERROR(VALUE(RIGHT('Upload Data'!$A618, 6)), -1)</f>
        <v>-1</v>
      </c>
      <c r="W631" s="30"/>
      <c r="X631" s="30" t="b">
        <f>IFERROR(OR('Upload Data'!$B618 = "", IFERROR(AND(LEN(AA631) &gt;= 2, MATCH(AB631, listCertificateTypes, 0), AC631 &gt; -1, INT(AC631) = AC631), FALSE)), FALSE)</f>
        <v>1</v>
      </c>
      <c r="Y631" s="30">
        <f>IFERROR(FIND("-", 'Upload Data'!$B618, 1), 1000)</f>
        <v>1000</v>
      </c>
      <c r="Z631" s="30">
        <f>IFERROR(FIND("-", 'Upload Data'!$B618, Y631 + 1), 1000)</f>
        <v>1000</v>
      </c>
      <c r="AA631" s="30" t="str">
        <f>IFERROR(LEFT('Upload Data'!$B618, Y631 - 1), "")</f>
        <v/>
      </c>
      <c r="AB631" s="30" t="str">
        <f>IFERROR(MID('Upload Data'!$B618, Y631 + 1, Z631 - Y631 - 1), "")</f>
        <v/>
      </c>
      <c r="AC631" s="30">
        <f>IFERROR(VALUE(RIGHT('Upload Data'!$B618, 6)), -1)</f>
        <v>-1</v>
      </c>
    </row>
    <row r="632" spans="1:29">
      <c r="A632" s="29">
        <f t="shared" si="76"/>
        <v>619</v>
      </c>
      <c r="B632" s="28" t="b">
        <f>NOT(IFERROR('Upload Data'!A619 = "ERROR", TRUE))</f>
        <v>1</v>
      </c>
      <c r="C632" s="28">
        <f t="shared" si="77"/>
        <v>619</v>
      </c>
      <c r="D632" s="30" t="b">
        <f>IF(B632, ('Upload Data'!A619 &amp; 'Upload Data'!B619 &amp; 'Upload Data'!D619 &amp; 'Upload Data'!E619 &amp; 'Upload Data'!F619) &lt;&gt; "", FALSE)</f>
        <v>0</v>
      </c>
      <c r="E632" s="28" t="str">
        <f t="shared" si="81"/>
        <v/>
      </c>
      <c r="F632" s="28" t="str">
        <f t="shared" si="82"/>
        <v/>
      </c>
      <c r="G632" s="30" t="b">
        <f t="shared" si="75"/>
        <v>1</v>
      </c>
      <c r="H632" s="30" t="b">
        <f>IFERROR(AND(OR(NOT(D632), 'Upload Data'!$A619 &lt;&gt; "", 'Upload Data'!$B619 &lt;&gt; ""), I632, J632, S632 &lt;= 1), FALSE)</f>
        <v>1</v>
      </c>
      <c r="I632" s="30" t="b">
        <f t="shared" si="78"/>
        <v>1</v>
      </c>
      <c r="J632" s="30" t="b">
        <f t="shared" si="79"/>
        <v>1</v>
      </c>
      <c r="K632" s="31" t="s">
        <v>81</v>
      </c>
      <c r="L632" s="31" t="s">
        <v>81</v>
      </c>
      <c r="M632" s="30" t="b">
        <f>IFERROR(OR(NOT(D632), 'Upload Data'!E619 &lt;&gt; ""), FALSE)</f>
        <v>1</v>
      </c>
      <c r="N632" s="30" t="b">
        <f>IFERROR(OR(AND(NOT(D632), 'Upload Data'!F619 = ""), IFERROR(MATCH('Upload Data'!F619, listTradingRelationship, 0), FALSE)), FALSE)</f>
        <v>1</v>
      </c>
      <c r="O632" s="30"/>
      <c r="P632" s="30"/>
      <c r="Q632" s="30"/>
      <c r="R632" s="30" t="str">
        <f>IFERROR(IF('Upload Data'!$A619 &lt;&gt; "", 'Upload Data'!$A619, 'Upload Data'!$B619) &amp; "-" &amp; 'Upload Data'!$C619, "-")</f>
        <v>-</v>
      </c>
      <c r="S632" s="30">
        <f t="shared" si="80"/>
        <v>0</v>
      </c>
      <c r="T632" s="30"/>
      <c r="U632" s="30" t="b">
        <f>IFERROR(OR('Upload Data'!$A619 = "", IFERROR(AND(LEN('Upload Data'!$A619 ) = 11, LEFT('Upload Data'!$A619, 4) = "FSC-", MID('Upload Data'!$A619, 5, 1) &gt;= "A", MID('Upload Data'!$A619, 5, 1) &lt;= "Z", V632 &gt; 0, INT(V632) = V632), FALSE)), FALSE)</f>
        <v>1</v>
      </c>
      <c r="V632" s="30">
        <f>IFERROR(VALUE(RIGHT('Upload Data'!$A619, 6)), -1)</f>
        <v>-1</v>
      </c>
      <c r="W632" s="30"/>
      <c r="X632" s="30" t="b">
        <f>IFERROR(OR('Upload Data'!$B619 = "", IFERROR(AND(LEN(AA632) &gt;= 2, MATCH(AB632, listCertificateTypes, 0), AC632 &gt; -1, INT(AC632) = AC632), FALSE)), FALSE)</f>
        <v>1</v>
      </c>
      <c r="Y632" s="30">
        <f>IFERROR(FIND("-", 'Upload Data'!$B619, 1), 1000)</f>
        <v>1000</v>
      </c>
      <c r="Z632" s="30">
        <f>IFERROR(FIND("-", 'Upload Data'!$B619, Y632 + 1), 1000)</f>
        <v>1000</v>
      </c>
      <c r="AA632" s="30" t="str">
        <f>IFERROR(LEFT('Upload Data'!$B619, Y632 - 1), "")</f>
        <v/>
      </c>
      <c r="AB632" s="30" t="str">
        <f>IFERROR(MID('Upload Data'!$B619, Y632 + 1, Z632 - Y632 - 1), "")</f>
        <v/>
      </c>
      <c r="AC632" s="30">
        <f>IFERROR(VALUE(RIGHT('Upload Data'!$B619, 6)), -1)</f>
        <v>-1</v>
      </c>
    </row>
    <row r="633" spans="1:29">
      <c r="A633" s="29">
        <f t="shared" si="76"/>
        <v>620</v>
      </c>
      <c r="B633" s="28" t="b">
        <f>NOT(IFERROR('Upload Data'!A620 = "ERROR", TRUE))</f>
        <v>1</v>
      </c>
      <c r="C633" s="28">
        <f t="shared" si="77"/>
        <v>620</v>
      </c>
      <c r="D633" s="30" t="b">
        <f>IF(B633, ('Upload Data'!A620 &amp; 'Upload Data'!B620 &amp; 'Upload Data'!D620 &amp; 'Upload Data'!E620 &amp; 'Upload Data'!F620) &lt;&gt; "", FALSE)</f>
        <v>0</v>
      </c>
      <c r="E633" s="28" t="str">
        <f t="shared" si="81"/>
        <v/>
      </c>
      <c r="F633" s="28" t="str">
        <f t="shared" si="82"/>
        <v/>
      </c>
      <c r="G633" s="30" t="b">
        <f t="shared" si="75"/>
        <v>1</v>
      </c>
      <c r="H633" s="30" t="b">
        <f>IFERROR(AND(OR(NOT(D633), 'Upload Data'!$A620 &lt;&gt; "", 'Upload Data'!$B620 &lt;&gt; ""), I633, J633, S633 &lt;= 1), FALSE)</f>
        <v>1</v>
      </c>
      <c r="I633" s="30" t="b">
        <f t="shared" si="78"/>
        <v>1</v>
      </c>
      <c r="J633" s="30" t="b">
        <f t="shared" si="79"/>
        <v>1</v>
      </c>
      <c r="K633" s="31" t="s">
        <v>81</v>
      </c>
      <c r="L633" s="31" t="s">
        <v>81</v>
      </c>
      <c r="M633" s="30" t="b">
        <f>IFERROR(OR(NOT(D633), 'Upload Data'!E620 &lt;&gt; ""), FALSE)</f>
        <v>1</v>
      </c>
      <c r="N633" s="30" t="b">
        <f>IFERROR(OR(AND(NOT(D633), 'Upload Data'!F620 = ""), IFERROR(MATCH('Upload Data'!F620, listTradingRelationship, 0), FALSE)), FALSE)</f>
        <v>1</v>
      </c>
      <c r="O633" s="30"/>
      <c r="P633" s="30"/>
      <c r="Q633" s="30"/>
      <c r="R633" s="30" t="str">
        <f>IFERROR(IF('Upload Data'!$A620 &lt;&gt; "", 'Upload Data'!$A620, 'Upload Data'!$B620) &amp; "-" &amp; 'Upload Data'!$C620, "-")</f>
        <v>-</v>
      </c>
      <c r="S633" s="30">
        <f t="shared" si="80"/>
        <v>0</v>
      </c>
      <c r="T633" s="30"/>
      <c r="U633" s="30" t="b">
        <f>IFERROR(OR('Upload Data'!$A620 = "", IFERROR(AND(LEN('Upload Data'!$A620 ) = 11, LEFT('Upload Data'!$A620, 4) = "FSC-", MID('Upload Data'!$A620, 5, 1) &gt;= "A", MID('Upload Data'!$A620, 5, 1) &lt;= "Z", V633 &gt; 0, INT(V633) = V633), FALSE)), FALSE)</f>
        <v>1</v>
      </c>
      <c r="V633" s="30">
        <f>IFERROR(VALUE(RIGHT('Upload Data'!$A620, 6)), -1)</f>
        <v>-1</v>
      </c>
      <c r="W633" s="30"/>
      <c r="X633" s="30" t="b">
        <f>IFERROR(OR('Upload Data'!$B620 = "", IFERROR(AND(LEN(AA633) &gt;= 2, MATCH(AB633, listCertificateTypes, 0), AC633 &gt; -1, INT(AC633) = AC633), FALSE)), FALSE)</f>
        <v>1</v>
      </c>
      <c r="Y633" s="30">
        <f>IFERROR(FIND("-", 'Upload Data'!$B620, 1), 1000)</f>
        <v>1000</v>
      </c>
      <c r="Z633" s="30">
        <f>IFERROR(FIND("-", 'Upload Data'!$B620, Y633 + 1), 1000)</f>
        <v>1000</v>
      </c>
      <c r="AA633" s="30" t="str">
        <f>IFERROR(LEFT('Upload Data'!$B620, Y633 - 1), "")</f>
        <v/>
      </c>
      <c r="AB633" s="30" t="str">
        <f>IFERROR(MID('Upload Data'!$B620, Y633 + 1, Z633 - Y633 - 1), "")</f>
        <v/>
      </c>
      <c r="AC633" s="30">
        <f>IFERROR(VALUE(RIGHT('Upload Data'!$B620, 6)), -1)</f>
        <v>-1</v>
      </c>
    </row>
    <row r="634" spans="1:29">
      <c r="A634" s="29">
        <f t="shared" si="76"/>
        <v>621</v>
      </c>
      <c r="B634" s="28" t="b">
        <f>NOT(IFERROR('Upload Data'!A621 = "ERROR", TRUE))</f>
        <v>1</v>
      </c>
      <c r="C634" s="28">
        <f t="shared" si="77"/>
        <v>621</v>
      </c>
      <c r="D634" s="30" t="b">
        <f>IF(B634, ('Upload Data'!A621 &amp; 'Upload Data'!B621 &amp; 'Upload Data'!D621 &amp; 'Upload Data'!E621 &amp; 'Upload Data'!F621) &lt;&gt; "", FALSE)</f>
        <v>0</v>
      </c>
      <c r="E634" s="28" t="str">
        <f t="shared" si="81"/>
        <v/>
      </c>
      <c r="F634" s="28" t="str">
        <f t="shared" si="82"/>
        <v/>
      </c>
      <c r="G634" s="30" t="b">
        <f t="shared" si="75"/>
        <v>1</v>
      </c>
      <c r="H634" s="30" t="b">
        <f>IFERROR(AND(OR(NOT(D634), 'Upload Data'!$A621 &lt;&gt; "", 'Upload Data'!$B621 &lt;&gt; ""), I634, J634, S634 &lt;= 1), FALSE)</f>
        <v>1</v>
      </c>
      <c r="I634" s="30" t="b">
        <f t="shared" si="78"/>
        <v>1</v>
      </c>
      <c r="J634" s="30" t="b">
        <f t="shared" si="79"/>
        <v>1</v>
      </c>
      <c r="K634" s="31" t="s">
        <v>81</v>
      </c>
      <c r="L634" s="31" t="s">
        <v>81</v>
      </c>
      <c r="M634" s="30" t="b">
        <f>IFERROR(OR(NOT(D634), 'Upload Data'!E621 &lt;&gt; ""), FALSE)</f>
        <v>1</v>
      </c>
      <c r="N634" s="30" t="b">
        <f>IFERROR(OR(AND(NOT(D634), 'Upload Data'!F621 = ""), IFERROR(MATCH('Upload Data'!F621, listTradingRelationship, 0), FALSE)), FALSE)</f>
        <v>1</v>
      </c>
      <c r="O634" s="30"/>
      <c r="P634" s="30"/>
      <c r="Q634" s="30"/>
      <c r="R634" s="30" t="str">
        <f>IFERROR(IF('Upload Data'!$A621 &lt;&gt; "", 'Upload Data'!$A621, 'Upload Data'!$B621) &amp; "-" &amp; 'Upload Data'!$C621, "-")</f>
        <v>-</v>
      </c>
      <c r="S634" s="30">
        <f t="shared" si="80"/>
        <v>0</v>
      </c>
      <c r="T634" s="30"/>
      <c r="U634" s="30" t="b">
        <f>IFERROR(OR('Upload Data'!$A621 = "", IFERROR(AND(LEN('Upload Data'!$A621 ) = 11, LEFT('Upload Data'!$A621, 4) = "FSC-", MID('Upload Data'!$A621, 5, 1) &gt;= "A", MID('Upload Data'!$A621, 5, 1) &lt;= "Z", V634 &gt; 0, INT(V634) = V634), FALSE)), FALSE)</f>
        <v>1</v>
      </c>
      <c r="V634" s="30">
        <f>IFERROR(VALUE(RIGHT('Upload Data'!$A621, 6)), -1)</f>
        <v>-1</v>
      </c>
      <c r="W634" s="30"/>
      <c r="X634" s="30" t="b">
        <f>IFERROR(OR('Upload Data'!$B621 = "", IFERROR(AND(LEN(AA634) &gt;= 2, MATCH(AB634, listCertificateTypes, 0), AC634 &gt; -1, INT(AC634) = AC634), FALSE)), FALSE)</f>
        <v>1</v>
      </c>
      <c r="Y634" s="30">
        <f>IFERROR(FIND("-", 'Upload Data'!$B621, 1), 1000)</f>
        <v>1000</v>
      </c>
      <c r="Z634" s="30">
        <f>IFERROR(FIND("-", 'Upload Data'!$B621, Y634 + 1), 1000)</f>
        <v>1000</v>
      </c>
      <c r="AA634" s="30" t="str">
        <f>IFERROR(LEFT('Upload Data'!$B621, Y634 - 1), "")</f>
        <v/>
      </c>
      <c r="AB634" s="30" t="str">
        <f>IFERROR(MID('Upload Data'!$B621, Y634 + 1, Z634 - Y634 - 1), "")</f>
        <v/>
      </c>
      <c r="AC634" s="30">
        <f>IFERROR(VALUE(RIGHT('Upload Data'!$B621, 6)), -1)</f>
        <v>-1</v>
      </c>
    </row>
    <row r="635" spans="1:29">
      <c r="A635" s="29">
        <f t="shared" si="76"/>
        <v>622</v>
      </c>
      <c r="B635" s="28" t="b">
        <f>NOT(IFERROR('Upload Data'!A622 = "ERROR", TRUE))</f>
        <v>1</v>
      </c>
      <c r="C635" s="28">
        <f t="shared" si="77"/>
        <v>622</v>
      </c>
      <c r="D635" s="30" t="b">
        <f>IF(B635, ('Upload Data'!A622 &amp; 'Upload Data'!B622 &amp; 'Upload Data'!D622 &amp; 'Upload Data'!E622 &amp; 'Upload Data'!F622) &lt;&gt; "", FALSE)</f>
        <v>0</v>
      </c>
      <c r="E635" s="28" t="str">
        <f t="shared" si="81"/>
        <v/>
      </c>
      <c r="F635" s="28" t="str">
        <f t="shared" si="82"/>
        <v/>
      </c>
      <c r="G635" s="30" t="b">
        <f t="shared" si="75"/>
        <v>1</v>
      </c>
      <c r="H635" s="30" t="b">
        <f>IFERROR(AND(OR(NOT(D635), 'Upload Data'!$A622 &lt;&gt; "", 'Upload Data'!$B622 &lt;&gt; ""), I635, J635, S635 &lt;= 1), FALSE)</f>
        <v>1</v>
      </c>
      <c r="I635" s="30" t="b">
        <f t="shared" si="78"/>
        <v>1</v>
      </c>
      <c r="J635" s="30" t="b">
        <f t="shared" si="79"/>
        <v>1</v>
      </c>
      <c r="K635" s="31" t="s">
        <v>81</v>
      </c>
      <c r="L635" s="31" t="s">
        <v>81</v>
      </c>
      <c r="M635" s="30" t="b">
        <f>IFERROR(OR(NOT(D635), 'Upload Data'!E622 &lt;&gt; ""), FALSE)</f>
        <v>1</v>
      </c>
      <c r="N635" s="30" t="b">
        <f>IFERROR(OR(AND(NOT(D635), 'Upload Data'!F622 = ""), IFERROR(MATCH('Upload Data'!F622, listTradingRelationship, 0), FALSE)), FALSE)</f>
        <v>1</v>
      </c>
      <c r="O635" s="30"/>
      <c r="P635" s="30"/>
      <c r="Q635" s="30"/>
      <c r="R635" s="30" t="str">
        <f>IFERROR(IF('Upload Data'!$A622 &lt;&gt; "", 'Upload Data'!$A622, 'Upload Data'!$B622) &amp; "-" &amp; 'Upload Data'!$C622, "-")</f>
        <v>-</v>
      </c>
      <c r="S635" s="30">
        <f t="shared" si="80"/>
        <v>0</v>
      </c>
      <c r="T635" s="30"/>
      <c r="U635" s="30" t="b">
        <f>IFERROR(OR('Upload Data'!$A622 = "", IFERROR(AND(LEN('Upload Data'!$A622 ) = 11, LEFT('Upload Data'!$A622, 4) = "FSC-", MID('Upload Data'!$A622, 5, 1) &gt;= "A", MID('Upload Data'!$A622, 5, 1) &lt;= "Z", V635 &gt; 0, INT(V635) = V635), FALSE)), FALSE)</f>
        <v>1</v>
      </c>
      <c r="V635" s="30">
        <f>IFERROR(VALUE(RIGHT('Upload Data'!$A622, 6)), -1)</f>
        <v>-1</v>
      </c>
      <c r="W635" s="30"/>
      <c r="X635" s="30" t="b">
        <f>IFERROR(OR('Upload Data'!$B622 = "", IFERROR(AND(LEN(AA635) &gt;= 2, MATCH(AB635, listCertificateTypes, 0), AC635 &gt; -1, INT(AC635) = AC635), FALSE)), FALSE)</f>
        <v>1</v>
      </c>
      <c r="Y635" s="30">
        <f>IFERROR(FIND("-", 'Upload Data'!$B622, 1), 1000)</f>
        <v>1000</v>
      </c>
      <c r="Z635" s="30">
        <f>IFERROR(FIND("-", 'Upload Data'!$B622, Y635 + 1), 1000)</f>
        <v>1000</v>
      </c>
      <c r="AA635" s="30" t="str">
        <f>IFERROR(LEFT('Upload Data'!$B622, Y635 - 1), "")</f>
        <v/>
      </c>
      <c r="AB635" s="30" t="str">
        <f>IFERROR(MID('Upload Data'!$B622, Y635 + 1, Z635 - Y635 - 1), "")</f>
        <v/>
      </c>
      <c r="AC635" s="30">
        <f>IFERROR(VALUE(RIGHT('Upload Data'!$B622, 6)), -1)</f>
        <v>-1</v>
      </c>
    </row>
    <row r="636" spans="1:29">
      <c r="A636" s="29">
        <f t="shared" si="76"/>
        <v>623</v>
      </c>
      <c r="B636" s="28" t="b">
        <f>NOT(IFERROR('Upload Data'!A623 = "ERROR", TRUE))</f>
        <v>1</v>
      </c>
      <c r="C636" s="28">
        <f t="shared" si="77"/>
        <v>623</v>
      </c>
      <c r="D636" s="30" t="b">
        <f>IF(B636, ('Upload Data'!A623 &amp; 'Upload Data'!B623 &amp; 'Upload Data'!D623 &amp; 'Upload Data'!E623 &amp; 'Upload Data'!F623) &lt;&gt; "", FALSE)</f>
        <v>0</v>
      </c>
      <c r="E636" s="28" t="str">
        <f t="shared" si="81"/>
        <v/>
      </c>
      <c r="F636" s="28" t="str">
        <f t="shared" si="82"/>
        <v/>
      </c>
      <c r="G636" s="30" t="b">
        <f t="shared" si="75"/>
        <v>1</v>
      </c>
      <c r="H636" s="30" t="b">
        <f>IFERROR(AND(OR(NOT(D636), 'Upload Data'!$A623 &lt;&gt; "", 'Upload Data'!$B623 &lt;&gt; ""), I636, J636, S636 &lt;= 1), FALSE)</f>
        <v>1</v>
      </c>
      <c r="I636" s="30" t="b">
        <f t="shared" si="78"/>
        <v>1</v>
      </c>
      <c r="J636" s="30" t="b">
        <f t="shared" si="79"/>
        <v>1</v>
      </c>
      <c r="K636" s="31" t="s">
        <v>81</v>
      </c>
      <c r="L636" s="31" t="s">
        <v>81</v>
      </c>
      <c r="M636" s="30" t="b">
        <f>IFERROR(OR(NOT(D636), 'Upload Data'!E623 &lt;&gt; ""), FALSE)</f>
        <v>1</v>
      </c>
      <c r="N636" s="30" t="b">
        <f>IFERROR(OR(AND(NOT(D636), 'Upload Data'!F623 = ""), IFERROR(MATCH('Upload Data'!F623, listTradingRelationship, 0), FALSE)), FALSE)</f>
        <v>1</v>
      </c>
      <c r="O636" s="30"/>
      <c r="P636" s="30"/>
      <c r="Q636" s="30"/>
      <c r="R636" s="30" t="str">
        <f>IFERROR(IF('Upload Data'!$A623 &lt;&gt; "", 'Upload Data'!$A623, 'Upload Data'!$B623) &amp; "-" &amp; 'Upload Data'!$C623, "-")</f>
        <v>-</v>
      </c>
      <c r="S636" s="30">
        <f t="shared" si="80"/>
        <v>0</v>
      </c>
      <c r="T636" s="30"/>
      <c r="U636" s="30" t="b">
        <f>IFERROR(OR('Upload Data'!$A623 = "", IFERROR(AND(LEN('Upload Data'!$A623 ) = 11, LEFT('Upload Data'!$A623, 4) = "FSC-", MID('Upload Data'!$A623, 5, 1) &gt;= "A", MID('Upload Data'!$A623, 5, 1) &lt;= "Z", V636 &gt; 0, INT(V636) = V636), FALSE)), FALSE)</f>
        <v>1</v>
      </c>
      <c r="V636" s="30">
        <f>IFERROR(VALUE(RIGHT('Upload Data'!$A623, 6)), -1)</f>
        <v>-1</v>
      </c>
      <c r="W636" s="30"/>
      <c r="X636" s="30" t="b">
        <f>IFERROR(OR('Upload Data'!$B623 = "", IFERROR(AND(LEN(AA636) &gt;= 2, MATCH(AB636, listCertificateTypes, 0), AC636 &gt; -1, INT(AC636) = AC636), FALSE)), FALSE)</f>
        <v>1</v>
      </c>
      <c r="Y636" s="30">
        <f>IFERROR(FIND("-", 'Upload Data'!$B623, 1), 1000)</f>
        <v>1000</v>
      </c>
      <c r="Z636" s="30">
        <f>IFERROR(FIND("-", 'Upload Data'!$B623, Y636 + 1), 1000)</f>
        <v>1000</v>
      </c>
      <c r="AA636" s="30" t="str">
        <f>IFERROR(LEFT('Upload Data'!$B623, Y636 - 1), "")</f>
        <v/>
      </c>
      <c r="AB636" s="30" t="str">
        <f>IFERROR(MID('Upload Data'!$B623, Y636 + 1, Z636 - Y636 - 1), "")</f>
        <v/>
      </c>
      <c r="AC636" s="30">
        <f>IFERROR(VALUE(RIGHT('Upload Data'!$B623, 6)), -1)</f>
        <v>-1</v>
      </c>
    </row>
    <row r="637" spans="1:29">
      <c r="A637" s="29">
        <f t="shared" si="76"/>
        <v>624</v>
      </c>
      <c r="B637" s="28" t="b">
        <f>NOT(IFERROR('Upload Data'!A624 = "ERROR", TRUE))</f>
        <v>1</v>
      </c>
      <c r="C637" s="28">
        <f t="shared" si="77"/>
        <v>624</v>
      </c>
      <c r="D637" s="30" t="b">
        <f>IF(B637, ('Upload Data'!A624 &amp; 'Upload Data'!B624 &amp; 'Upload Data'!D624 &amp; 'Upload Data'!E624 &amp; 'Upload Data'!F624) &lt;&gt; "", FALSE)</f>
        <v>0</v>
      </c>
      <c r="E637" s="28" t="str">
        <f t="shared" si="81"/>
        <v/>
      </c>
      <c r="F637" s="28" t="str">
        <f t="shared" si="82"/>
        <v/>
      </c>
      <c r="G637" s="30" t="b">
        <f t="shared" si="75"/>
        <v>1</v>
      </c>
      <c r="H637" s="30" t="b">
        <f>IFERROR(AND(OR(NOT(D637), 'Upload Data'!$A624 &lt;&gt; "", 'Upload Data'!$B624 &lt;&gt; ""), I637, J637, S637 &lt;= 1), FALSE)</f>
        <v>1</v>
      </c>
      <c r="I637" s="30" t="b">
        <f t="shared" si="78"/>
        <v>1</v>
      </c>
      <c r="J637" s="30" t="b">
        <f t="shared" si="79"/>
        <v>1</v>
      </c>
      <c r="K637" s="31" t="s">
        <v>81</v>
      </c>
      <c r="L637" s="31" t="s">
        <v>81</v>
      </c>
      <c r="M637" s="30" t="b">
        <f>IFERROR(OR(NOT(D637), 'Upload Data'!E624 &lt;&gt; ""), FALSE)</f>
        <v>1</v>
      </c>
      <c r="N637" s="30" t="b">
        <f>IFERROR(OR(AND(NOT(D637), 'Upload Data'!F624 = ""), IFERROR(MATCH('Upload Data'!F624, listTradingRelationship, 0), FALSE)), FALSE)</f>
        <v>1</v>
      </c>
      <c r="O637" s="30"/>
      <c r="P637" s="30"/>
      <c r="Q637" s="30"/>
      <c r="R637" s="30" t="str">
        <f>IFERROR(IF('Upload Data'!$A624 &lt;&gt; "", 'Upload Data'!$A624, 'Upload Data'!$B624) &amp; "-" &amp; 'Upload Data'!$C624, "-")</f>
        <v>-</v>
      </c>
      <c r="S637" s="30">
        <f t="shared" si="80"/>
        <v>0</v>
      </c>
      <c r="T637" s="30"/>
      <c r="U637" s="30" t="b">
        <f>IFERROR(OR('Upload Data'!$A624 = "", IFERROR(AND(LEN('Upload Data'!$A624 ) = 11, LEFT('Upload Data'!$A624, 4) = "FSC-", MID('Upload Data'!$A624, 5, 1) &gt;= "A", MID('Upload Data'!$A624, 5, 1) &lt;= "Z", V637 &gt; 0, INT(V637) = V637), FALSE)), FALSE)</f>
        <v>1</v>
      </c>
      <c r="V637" s="30">
        <f>IFERROR(VALUE(RIGHT('Upload Data'!$A624, 6)), -1)</f>
        <v>-1</v>
      </c>
      <c r="W637" s="30"/>
      <c r="X637" s="30" t="b">
        <f>IFERROR(OR('Upload Data'!$B624 = "", IFERROR(AND(LEN(AA637) &gt;= 2, MATCH(AB637, listCertificateTypes, 0), AC637 &gt; -1, INT(AC637) = AC637), FALSE)), FALSE)</f>
        <v>1</v>
      </c>
      <c r="Y637" s="30">
        <f>IFERROR(FIND("-", 'Upload Data'!$B624, 1), 1000)</f>
        <v>1000</v>
      </c>
      <c r="Z637" s="30">
        <f>IFERROR(FIND("-", 'Upload Data'!$B624, Y637 + 1), 1000)</f>
        <v>1000</v>
      </c>
      <c r="AA637" s="30" t="str">
        <f>IFERROR(LEFT('Upload Data'!$B624, Y637 - 1), "")</f>
        <v/>
      </c>
      <c r="AB637" s="30" t="str">
        <f>IFERROR(MID('Upload Data'!$B624, Y637 + 1, Z637 - Y637 - 1), "")</f>
        <v/>
      </c>
      <c r="AC637" s="30">
        <f>IFERROR(VALUE(RIGHT('Upload Data'!$B624, 6)), -1)</f>
        <v>-1</v>
      </c>
    </row>
    <row r="638" spans="1:29">
      <c r="A638" s="29">
        <f t="shared" si="76"/>
        <v>625</v>
      </c>
      <c r="B638" s="28" t="b">
        <f>NOT(IFERROR('Upload Data'!A625 = "ERROR", TRUE))</f>
        <v>1</v>
      </c>
      <c r="C638" s="28">
        <f t="shared" si="77"/>
        <v>625</v>
      </c>
      <c r="D638" s="30" t="b">
        <f>IF(B638, ('Upload Data'!A625 &amp; 'Upload Data'!B625 &amp; 'Upload Data'!D625 &amp; 'Upload Data'!E625 &amp; 'Upload Data'!F625) &lt;&gt; "", FALSE)</f>
        <v>0</v>
      </c>
      <c r="E638" s="28" t="str">
        <f t="shared" si="81"/>
        <v/>
      </c>
      <c r="F638" s="28" t="str">
        <f t="shared" si="82"/>
        <v/>
      </c>
      <c r="G638" s="30" t="b">
        <f t="shared" si="75"/>
        <v>1</v>
      </c>
      <c r="H638" s="30" t="b">
        <f>IFERROR(AND(OR(NOT(D638), 'Upload Data'!$A625 &lt;&gt; "", 'Upload Data'!$B625 &lt;&gt; ""), I638, J638, S638 &lt;= 1), FALSE)</f>
        <v>1</v>
      </c>
      <c r="I638" s="30" t="b">
        <f t="shared" si="78"/>
        <v>1</v>
      </c>
      <c r="J638" s="30" t="b">
        <f t="shared" si="79"/>
        <v>1</v>
      </c>
      <c r="K638" s="31" t="s">
        <v>81</v>
      </c>
      <c r="L638" s="31" t="s">
        <v>81</v>
      </c>
      <c r="M638" s="30" t="b">
        <f>IFERROR(OR(NOT(D638), 'Upload Data'!E625 &lt;&gt; ""), FALSE)</f>
        <v>1</v>
      </c>
      <c r="N638" s="30" t="b">
        <f>IFERROR(OR(AND(NOT(D638), 'Upload Data'!F625 = ""), IFERROR(MATCH('Upload Data'!F625, listTradingRelationship, 0), FALSE)), FALSE)</f>
        <v>1</v>
      </c>
      <c r="O638" s="30"/>
      <c r="P638" s="30"/>
      <c r="Q638" s="30"/>
      <c r="R638" s="30" t="str">
        <f>IFERROR(IF('Upload Data'!$A625 &lt;&gt; "", 'Upload Data'!$A625, 'Upload Data'!$B625) &amp; "-" &amp; 'Upload Data'!$C625, "-")</f>
        <v>-</v>
      </c>
      <c r="S638" s="30">
        <f t="shared" si="80"/>
        <v>0</v>
      </c>
      <c r="T638" s="30"/>
      <c r="U638" s="30" t="b">
        <f>IFERROR(OR('Upload Data'!$A625 = "", IFERROR(AND(LEN('Upload Data'!$A625 ) = 11, LEFT('Upload Data'!$A625, 4) = "FSC-", MID('Upload Data'!$A625, 5, 1) &gt;= "A", MID('Upload Data'!$A625, 5, 1) &lt;= "Z", V638 &gt; 0, INT(V638) = V638), FALSE)), FALSE)</f>
        <v>1</v>
      </c>
      <c r="V638" s="30">
        <f>IFERROR(VALUE(RIGHT('Upload Data'!$A625, 6)), -1)</f>
        <v>-1</v>
      </c>
      <c r="W638" s="30"/>
      <c r="X638" s="30" t="b">
        <f>IFERROR(OR('Upload Data'!$B625 = "", IFERROR(AND(LEN(AA638) &gt;= 2, MATCH(AB638, listCertificateTypes, 0), AC638 &gt; -1, INT(AC638) = AC638), FALSE)), FALSE)</f>
        <v>1</v>
      </c>
      <c r="Y638" s="30">
        <f>IFERROR(FIND("-", 'Upload Data'!$B625, 1), 1000)</f>
        <v>1000</v>
      </c>
      <c r="Z638" s="30">
        <f>IFERROR(FIND("-", 'Upload Data'!$B625, Y638 + 1), 1000)</f>
        <v>1000</v>
      </c>
      <c r="AA638" s="30" t="str">
        <f>IFERROR(LEFT('Upload Data'!$B625, Y638 - 1), "")</f>
        <v/>
      </c>
      <c r="AB638" s="30" t="str">
        <f>IFERROR(MID('Upload Data'!$B625, Y638 + 1, Z638 - Y638 - 1), "")</f>
        <v/>
      </c>
      <c r="AC638" s="30">
        <f>IFERROR(VALUE(RIGHT('Upload Data'!$B625, 6)), -1)</f>
        <v>-1</v>
      </c>
    </row>
    <row r="639" spans="1:29">
      <c r="A639" s="29">
        <f t="shared" si="76"/>
        <v>626</v>
      </c>
      <c r="B639" s="28" t="b">
        <f>NOT(IFERROR('Upload Data'!A626 = "ERROR", TRUE))</f>
        <v>1</v>
      </c>
      <c r="C639" s="28">
        <f t="shared" si="77"/>
        <v>626</v>
      </c>
      <c r="D639" s="30" t="b">
        <f>IF(B639, ('Upload Data'!A626 &amp; 'Upload Data'!B626 &amp; 'Upload Data'!D626 &amp; 'Upload Data'!E626 &amp; 'Upload Data'!F626) &lt;&gt; "", FALSE)</f>
        <v>0</v>
      </c>
      <c r="E639" s="28" t="str">
        <f t="shared" si="81"/>
        <v/>
      </c>
      <c r="F639" s="28" t="str">
        <f t="shared" si="82"/>
        <v/>
      </c>
      <c r="G639" s="30" t="b">
        <f t="shared" si="75"/>
        <v>1</v>
      </c>
      <c r="H639" s="30" t="b">
        <f>IFERROR(AND(OR(NOT(D639), 'Upload Data'!$A626 &lt;&gt; "", 'Upload Data'!$B626 &lt;&gt; ""), I639, J639, S639 &lt;= 1), FALSE)</f>
        <v>1</v>
      </c>
      <c r="I639" s="30" t="b">
        <f t="shared" si="78"/>
        <v>1</v>
      </c>
      <c r="J639" s="30" t="b">
        <f t="shared" si="79"/>
        <v>1</v>
      </c>
      <c r="K639" s="31" t="s">
        <v>81</v>
      </c>
      <c r="L639" s="31" t="s">
        <v>81</v>
      </c>
      <c r="M639" s="30" t="b">
        <f>IFERROR(OR(NOT(D639), 'Upload Data'!E626 &lt;&gt; ""), FALSE)</f>
        <v>1</v>
      </c>
      <c r="N639" s="30" t="b">
        <f>IFERROR(OR(AND(NOT(D639), 'Upload Data'!F626 = ""), IFERROR(MATCH('Upload Data'!F626, listTradingRelationship, 0), FALSE)), FALSE)</f>
        <v>1</v>
      </c>
      <c r="O639" s="30"/>
      <c r="P639" s="30"/>
      <c r="Q639" s="30"/>
      <c r="R639" s="30" t="str">
        <f>IFERROR(IF('Upload Data'!$A626 &lt;&gt; "", 'Upload Data'!$A626, 'Upload Data'!$B626) &amp; "-" &amp; 'Upload Data'!$C626, "-")</f>
        <v>-</v>
      </c>
      <c r="S639" s="30">
        <f t="shared" si="80"/>
        <v>0</v>
      </c>
      <c r="T639" s="30"/>
      <c r="U639" s="30" t="b">
        <f>IFERROR(OR('Upload Data'!$A626 = "", IFERROR(AND(LEN('Upload Data'!$A626 ) = 11, LEFT('Upload Data'!$A626, 4) = "FSC-", MID('Upload Data'!$A626, 5, 1) &gt;= "A", MID('Upload Data'!$A626, 5, 1) &lt;= "Z", V639 &gt; 0, INT(V639) = V639), FALSE)), FALSE)</f>
        <v>1</v>
      </c>
      <c r="V639" s="30">
        <f>IFERROR(VALUE(RIGHT('Upload Data'!$A626, 6)), -1)</f>
        <v>-1</v>
      </c>
      <c r="W639" s="30"/>
      <c r="X639" s="30" t="b">
        <f>IFERROR(OR('Upload Data'!$B626 = "", IFERROR(AND(LEN(AA639) &gt;= 2, MATCH(AB639, listCertificateTypes, 0), AC639 &gt; -1, INT(AC639) = AC639), FALSE)), FALSE)</f>
        <v>1</v>
      </c>
      <c r="Y639" s="30">
        <f>IFERROR(FIND("-", 'Upload Data'!$B626, 1), 1000)</f>
        <v>1000</v>
      </c>
      <c r="Z639" s="30">
        <f>IFERROR(FIND("-", 'Upload Data'!$B626, Y639 + 1), 1000)</f>
        <v>1000</v>
      </c>
      <c r="AA639" s="30" t="str">
        <f>IFERROR(LEFT('Upload Data'!$B626, Y639 - 1), "")</f>
        <v/>
      </c>
      <c r="AB639" s="30" t="str">
        <f>IFERROR(MID('Upload Data'!$B626, Y639 + 1, Z639 - Y639 - 1), "")</f>
        <v/>
      </c>
      <c r="AC639" s="30">
        <f>IFERROR(VALUE(RIGHT('Upload Data'!$B626, 6)), -1)</f>
        <v>-1</v>
      </c>
    </row>
    <row r="640" spans="1:29">
      <c r="A640" s="29">
        <f t="shared" si="76"/>
        <v>627</v>
      </c>
      <c r="B640" s="28" t="b">
        <f>NOT(IFERROR('Upload Data'!A627 = "ERROR", TRUE))</f>
        <v>1</v>
      </c>
      <c r="C640" s="28">
        <f t="shared" si="77"/>
        <v>627</v>
      </c>
      <c r="D640" s="30" t="b">
        <f>IF(B640, ('Upload Data'!A627 &amp; 'Upload Data'!B627 &amp; 'Upload Data'!D627 &amp; 'Upload Data'!E627 &amp; 'Upload Data'!F627) &lt;&gt; "", FALSE)</f>
        <v>0</v>
      </c>
      <c r="E640" s="28" t="str">
        <f t="shared" si="81"/>
        <v/>
      </c>
      <c r="F640" s="28" t="str">
        <f t="shared" si="82"/>
        <v/>
      </c>
      <c r="G640" s="30" t="b">
        <f t="shared" si="75"/>
        <v>1</v>
      </c>
      <c r="H640" s="30" t="b">
        <f>IFERROR(AND(OR(NOT(D640), 'Upload Data'!$A627 &lt;&gt; "", 'Upload Data'!$B627 &lt;&gt; ""), I640, J640, S640 &lt;= 1), FALSE)</f>
        <v>1</v>
      </c>
      <c r="I640" s="30" t="b">
        <f t="shared" si="78"/>
        <v>1</v>
      </c>
      <c r="J640" s="30" t="b">
        <f t="shared" si="79"/>
        <v>1</v>
      </c>
      <c r="K640" s="31" t="s">
        <v>81</v>
      </c>
      <c r="L640" s="31" t="s">
        <v>81</v>
      </c>
      <c r="M640" s="30" t="b">
        <f>IFERROR(OR(NOT(D640), 'Upload Data'!E627 &lt;&gt; ""), FALSE)</f>
        <v>1</v>
      </c>
      <c r="N640" s="30" t="b">
        <f>IFERROR(OR(AND(NOT(D640), 'Upload Data'!F627 = ""), IFERROR(MATCH('Upload Data'!F627, listTradingRelationship, 0), FALSE)), FALSE)</f>
        <v>1</v>
      </c>
      <c r="O640" s="30"/>
      <c r="P640" s="30"/>
      <c r="Q640" s="30"/>
      <c r="R640" s="30" t="str">
        <f>IFERROR(IF('Upload Data'!$A627 &lt;&gt; "", 'Upload Data'!$A627, 'Upload Data'!$B627) &amp; "-" &amp; 'Upload Data'!$C627, "-")</f>
        <v>-</v>
      </c>
      <c r="S640" s="30">
        <f t="shared" si="80"/>
        <v>0</v>
      </c>
      <c r="T640" s="30"/>
      <c r="U640" s="30" t="b">
        <f>IFERROR(OR('Upload Data'!$A627 = "", IFERROR(AND(LEN('Upload Data'!$A627 ) = 11, LEFT('Upload Data'!$A627, 4) = "FSC-", MID('Upload Data'!$A627, 5, 1) &gt;= "A", MID('Upload Data'!$A627, 5, 1) &lt;= "Z", V640 &gt; 0, INT(V640) = V640), FALSE)), FALSE)</f>
        <v>1</v>
      </c>
      <c r="V640" s="30">
        <f>IFERROR(VALUE(RIGHT('Upload Data'!$A627, 6)), -1)</f>
        <v>-1</v>
      </c>
      <c r="W640" s="30"/>
      <c r="X640" s="30" t="b">
        <f>IFERROR(OR('Upload Data'!$B627 = "", IFERROR(AND(LEN(AA640) &gt;= 2, MATCH(AB640, listCertificateTypes, 0), AC640 &gt; -1, INT(AC640) = AC640), FALSE)), FALSE)</f>
        <v>1</v>
      </c>
      <c r="Y640" s="30">
        <f>IFERROR(FIND("-", 'Upload Data'!$B627, 1), 1000)</f>
        <v>1000</v>
      </c>
      <c r="Z640" s="30">
        <f>IFERROR(FIND("-", 'Upload Data'!$B627, Y640 + 1), 1000)</f>
        <v>1000</v>
      </c>
      <c r="AA640" s="30" t="str">
        <f>IFERROR(LEFT('Upload Data'!$B627, Y640 - 1), "")</f>
        <v/>
      </c>
      <c r="AB640" s="30" t="str">
        <f>IFERROR(MID('Upload Data'!$B627, Y640 + 1, Z640 - Y640 - 1), "")</f>
        <v/>
      </c>
      <c r="AC640" s="30">
        <f>IFERROR(VALUE(RIGHT('Upload Data'!$B627, 6)), -1)</f>
        <v>-1</v>
      </c>
    </row>
    <row r="641" spans="1:29">
      <c r="A641" s="29">
        <f t="shared" si="76"/>
        <v>628</v>
      </c>
      <c r="B641" s="28" t="b">
        <f>NOT(IFERROR('Upload Data'!A628 = "ERROR", TRUE))</f>
        <v>1</v>
      </c>
      <c r="C641" s="28">
        <f t="shared" si="77"/>
        <v>628</v>
      </c>
      <c r="D641" s="30" t="b">
        <f>IF(B641, ('Upload Data'!A628 &amp; 'Upload Data'!B628 &amp; 'Upload Data'!D628 &amp; 'Upload Data'!E628 &amp; 'Upload Data'!F628) &lt;&gt; "", FALSE)</f>
        <v>0</v>
      </c>
      <c r="E641" s="28" t="str">
        <f t="shared" si="81"/>
        <v/>
      </c>
      <c r="F641" s="28" t="str">
        <f t="shared" si="82"/>
        <v/>
      </c>
      <c r="G641" s="30" t="b">
        <f t="shared" si="75"/>
        <v>1</v>
      </c>
      <c r="H641" s="30" t="b">
        <f>IFERROR(AND(OR(NOT(D641), 'Upload Data'!$A628 &lt;&gt; "", 'Upload Data'!$B628 &lt;&gt; ""), I641, J641, S641 &lt;= 1), FALSE)</f>
        <v>1</v>
      </c>
      <c r="I641" s="30" t="b">
        <f t="shared" si="78"/>
        <v>1</v>
      </c>
      <c r="J641" s="30" t="b">
        <f t="shared" si="79"/>
        <v>1</v>
      </c>
      <c r="K641" s="31" t="s">
        <v>81</v>
      </c>
      <c r="L641" s="31" t="s">
        <v>81</v>
      </c>
      <c r="M641" s="30" t="b">
        <f>IFERROR(OR(NOT(D641), 'Upload Data'!E628 &lt;&gt; ""), FALSE)</f>
        <v>1</v>
      </c>
      <c r="N641" s="30" t="b">
        <f>IFERROR(OR(AND(NOT(D641), 'Upload Data'!F628 = ""), IFERROR(MATCH('Upload Data'!F628, listTradingRelationship, 0), FALSE)), FALSE)</f>
        <v>1</v>
      </c>
      <c r="O641" s="30"/>
      <c r="P641" s="30"/>
      <c r="Q641" s="30"/>
      <c r="R641" s="30" t="str">
        <f>IFERROR(IF('Upload Data'!$A628 &lt;&gt; "", 'Upload Data'!$A628, 'Upload Data'!$B628) &amp; "-" &amp; 'Upload Data'!$C628, "-")</f>
        <v>-</v>
      </c>
      <c r="S641" s="30">
        <f t="shared" si="80"/>
        <v>0</v>
      </c>
      <c r="T641" s="30"/>
      <c r="U641" s="30" t="b">
        <f>IFERROR(OR('Upload Data'!$A628 = "", IFERROR(AND(LEN('Upload Data'!$A628 ) = 11, LEFT('Upload Data'!$A628, 4) = "FSC-", MID('Upload Data'!$A628, 5, 1) &gt;= "A", MID('Upload Data'!$A628, 5, 1) &lt;= "Z", V641 &gt; 0, INT(V641) = V641), FALSE)), FALSE)</f>
        <v>1</v>
      </c>
      <c r="V641" s="30">
        <f>IFERROR(VALUE(RIGHT('Upload Data'!$A628, 6)), -1)</f>
        <v>-1</v>
      </c>
      <c r="W641" s="30"/>
      <c r="X641" s="30" t="b">
        <f>IFERROR(OR('Upload Data'!$B628 = "", IFERROR(AND(LEN(AA641) &gt;= 2, MATCH(AB641, listCertificateTypes, 0), AC641 &gt; -1, INT(AC641) = AC641), FALSE)), FALSE)</f>
        <v>1</v>
      </c>
      <c r="Y641" s="30">
        <f>IFERROR(FIND("-", 'Upload Data'!$B628, 1), 1000)</f>
        <v>1000</v>
      </c>
      <c r="Z641" s="30">
        <f>IFERROR(FIND("-", 'Upload Data'!$B628, Y641 + 1), 1000)</f>
        <v>1000</v>
      </c>
      <c r="AA641" s="30" t="str">
        <f>IFERROR(LEFT('Upload Data'!$B628, Y641 - 1), "")</f>
        <v/>
      </c>
      <c r="AB641" s="30" t="str">
        <f>IFERROR(MID('Upload Data'!$B628, Y641 + 1, Z641 - Y641 - 1), "")</f>
        <v/>
      </c>
      <c r="AC641" s="30">
        <f>IFERROR(VALUE(RIGHT('Upload Data'!$B628, 6)), -1)</f>
        <v>-1</v>
      </c>
    </row>
    <row r="642" spans="1:29">
      <c r="A642" s="29">
        <f t="shared" si="76"/>
        <v>629</v>
      </c>
      <c r="B642" s="28" t="b">
        <f>NOT(IFERROR('Upload Data'!A629 = "ERROR", TRUE))</f>
        <v>1</v>
      </c>
      <c r="C642" s="28">
        <f t="shared" si="77"/>
        <v>629</v>
      </c>
      <c r="D642" s="30" t="b">
        <f>IF(B642, ('Upload Data'!A629 &amp; 'Upload Data'!B629 &amp; 'Upload Data'!D629 &amp; 'Upload Data'!E629 &amp; 'Upload Data'!F629) &lt;&gt; "", FALSE)</f>
        <v>0</v>
      </c>
      <c r="E642" s="28" t="str">
        <f t="shared" si="81"/>
        <v/>
      </c>
      <c r="F642" s="28" t="str">
        <f t="shared" si="82"/>
        <v/>
      </c>
      <c r="G642" s="30" t="b">
        <f t="shared" si="75"/>
        <v>1</v>
      </c>
      <c r="H642" s="30" t="b">
        <f>IFERROR(AND(OR(NOT(D642), 'Upload Data'!$A629 &lt;&gt; "", 'Upload Data'!$B629 &lt;&gt; ""), I642, J642, S642 &lt;= 1), FALSE)</f>
        <v>1</v>
      </c>
      <c r="I642" s="30" t="b">
        <f t="shared" si="78"/>
        <v>1</v>
      </c>
      <c r="J642" s="30" t="b">
        <f t="shared" si="79"/>
        <v>1</v>
      </c>
      <c r="K642" s="31" t="s">
        <v>81</v>
      </c>
      <c r="L642" s="31" t="s">
        <v>81</v>
      </c>
      <c r="M642" s="30" t="b">
        <f>IFERROR(OR(NOT(D642), 'Upload Data'!E629 &lt;&gt; ""), FALSE)</f>
        <v>1</v>
      </c>
      <c r="N642" s="30" t="b">
        <f>IFERROR(OR(AND(NOT(D642), 'Upload Data'!F629 = ""), IFERROR(MATCH('Upload Data'!F629, listTradingRelationship, 0), FALSE)), FALSE)</f>
        <v>1</v>
      </c>
      <c r="O642" s="30"/>
      <c r="P642" s="30"/>
      <c r="Q642" s="30"/>
      <c r="R642" s="30" t="str">
        <f>IFERROR(IF('Upload Data'!$A629 &lt;&gt; "", 'Upload Data'!$A629, 'Upload Data'!$B629) &amp; "-" &amp; 'Upload Data'!$C629, "-")</f>
        <v>-</v>
      </c>
      <c r="S642" s="30">
        <f t="shared" si="80"/>
        <v>0</v>
      </c>
      <c r="T642" s="30"/>
      <c r="U642" s="30" t="b">
        <f>IFERROR(OR('Upload Data'!$A629 = "", IFERROR(AND(LEN('Upload Data'!$A629 ) = 11, LEFT('Upload Data'!$A629, 4) = "FSC-", MID('Upload Data'!$A629, 5, 1) &gt;= "A", MID('Upload Data'!$A629, 5, 1) &lt;= "Z", V642 &gt; 0, INT(V642) = V642), FALSE)), FALSE)</f>
        <v>1</v>
      </c>
      <c r="V642" s="30">
        <f>IFERROR(VALUE(RIGHT('Upload Data'!$A629, 6)), -1)</f>
        <v>-1</v>
      </c>
      <c r="W642" s="30"/>
      <c r="X642" s="30" t="b">
        <f>IFERROR(OR('Upload Data'!$B629 = "", IFERROR(AND(LEN(AA642) &gt;= 2, MATCH(AB642, listCertificateTypes, 0), AC642 &gt; -1, INT(AC642) = AC642), FALSE)), FALSE)</f>
        <v>1</v>
      </c>
      <c r="Y642" s="30">
        <f>IFERROR(FIND("-", 'Upload Data'!$B629, 1), 1000)</f>
        <v>1000</v>
      </c>
      <c r="Z642" s="30">
        <f>IFERROR(FIND("-", 'Upload Data'!$B629, Y642 + 1), 1000)</f>
        <v>1000</v>
      </c>
      <c r="AA642" s="30" t="str">
        <f>IFERROR(LEFT('Upload Data'!$B629, Y642 - 1), "")</f>
        <v/>
      </c>
      <c r="AB642" s="30" t="str">
        <f>IFERROR(MID('Upload Data'!$B629, Y642 + 1, Z642 - Y642 - 1), "")</f>
        <v/>
      </c>
      <c r="AC642" s="30">
        <f>IFERROR(VALUE(RIGHT('Upload Data'!$B629, 6)), -1)</f>
        <v>-1</v>
      </c>
    </row>
    <row r="643" spans="1:29">
      <c r="A643" s="29">
        <f t="shared" si="76"/>
        <v>630</v>
      </c>
      <c r="B643" s="28" t="b">
        <f>NOT(IFERROR('Upload Data'!A630 = "ERROR", TRUE))</f>
        <v>1</v>
      </c>
      <c r="C643" s="28">
        <f t="shared" si="77"/>
        <v>630</v>
      </c>
      <c r="D643" s="30" t="b">
        <f>IF(B643, ('Upload Data'!A630 &amp; 'Upload Data'!B630 &amp; 'Upload Data'!D630 &amp; 'Upload Data'!E630 &amp; 'Upload Data'!F630) &lt;&gt; "", FALSE)</f>
        <v>0</v>
      </c>
      <c r="E643" s="28" t="str">
        <f t="shared" si="81"/>
        <v/>
      </c>
      <c r="F643" s="28" t="str">
        <f t="shared" si="82"/>
        <v/>
      </c>
      <c r="G643" s="30" t="b">
        <f t="shared" si="75"/>
        <v>1</v>
      </c>
      <c r="H643" s="30" t="b">
        <f>IFERROR(AND(OR(NOT(D643), 'Upload Data'!$A630 &lt;&gt; "", 'Upload Data'!$B630 &lt;&gt; ""), I643, J643, S643 &lt;= 1), FALSE)</f>
        <v>1</v>
      </c>
      <c r="I643" s="30" t="b">
        <f t="shared" si="78"/>
        <v>1</v>
      </c>
      <c r="J643" s="30" t="b">
        <f t="shared" si="79"/>
        <v>1</v>
      </c>
      <c r="K643" s="31" t="s">
        <v>81</v>
      </c>
      <c r="L643" s="31" t="s">
        <v>81</v>
      </c>
      <c r="M643" s="30" t="b">
        <f>IFERROR(OR(NOT(D643), 'Upload Data'!E630 &lt;&gt; ""), FALSE)</f>
        <v>1</v>
      </c>
      <c r="N643" s="30" t="b">
        <f>IFERROR(OR(AND(NOT(D643), 'Upload Data'!F630 = ""), IFERROR(MATCH('Upload Data'!F630, listTradingRelationship, 0), FALSE)), FALSE)</f>
        <v>1</v>
      </c>
      <c r="O643" s="30"/>
      <c r="P643" s="30"/>
      <c r="Q643" s="30"/>
      <c r="R643" s="30" t="str">
        <f>IFERROR(IF('Upload Data'!$A630 &lt;&gt; "", 'Upload Data'!$A630, 'Upload Data'!$B630) &amp; "-" &amp; 'Upload Data'!$C630, "-")</f>
        <v>-</v>
      </c>
      <c r="S643" s="30">
        <f t="shared" si="80"/>
        <v>0</v>
      </c>
      <c r="T643" s="30"/>
      <c r="U643" s="30" t="b">
        <f>IFERROR(OR('Upload Data'!$A630 = "", IFERROR(AND(LEN('Upload Data'!$A630 ) = 11, LEFT('Upload Data'!$A630, 4) = "FSC-", MID('Upload Data'!$A630, 5, 1) &gt;= "A", MID('Upload Data'!$A630, 5, 1) &lt;= "Z", V643 &gt; 0, INT(V643) = V643), FALSE)), FALSE)</f>
        <v>1</v>
      </c>
      <c r="V643" s="30">
        <f>IFERROR(VALUE(RIGHT('Upload Data'!$A630, 6)), -1)</f>
        <v>-1</v>
      </c>
      <c r="W643" s="30"/>
      <c r="X643" s="30" t="b">
        <f>IFERROR(OR('Upload Data'!$B630 = "", IFERROR(AND(LEN(AA643) &gt;= 2, MATCH(AB643, listCertificateTypes, 0), AC643 &gt; -1, INT(AC643) = AC643), FALSE)), FALSE)</f>
        <v>1</v>
      </c>
      <c r="Y643" s="30">
        <f>IFERROR(FIND("-", 'Upload Data'!$B630, 1), 1000)</f>
        <v>1000</v>
      </c>
      <c r="Z643" s="30">
        <f>IFERROR(FIND("-", 'Upload Data'!$B630, Y643 + 1), 1000)</f>
        <v>1000</v>
      </c>
      <c r="AA643" s="30" t="str">
        <f>IFERROR(LEFT('Upload Data'!$B630, Y643 - 1), "")</f>
        <v/>
      </c>
      <c r="AB643" s="30" t="str">
        <f>IFERROR(MID('Upload Data'!$B630, Y643 + 1, Z643 - Y643 - 1), "")</f>
        <v/>
      </c>
      <c r="AC643" s="30">
        <f>IFERROR(VALUE(RIGHT('Upload Data'!$B630, 6)), -1)</f>
        <v>-1</v>
      </c>
    </row>
    <row r="644" spans="1:29">
      <c r="A644" s="29">
        <f t="shared" si="76"/>
        <v>631</v>
      </c>
      <c r="B644" s="28" t="b">
        <f>NOT(IFERROR('Upload Data'!A631 = "ERROR", TRUE))</f>
        <v>1</v>
      </c>
      <c r="C644" s="28">
        <f t="shared" si="77"/>
        <v>631</v>
      </c>
      <c r="D644" s="30" t="b">
        <f>IF(B644, ('Upload Data'!A631 &amp; 'Upload Data'!B631 &amp; 'Upload Data'!D631 &amp; 'Upload Data'!E631 &amp; 'Upload Data'!F631) &lt;&gt; "", FALSE)</f>
        <v>0</v>
      </c>
      <c r="E644" s="28" t="str">
        <f t="shared" si="81"/>
        <v/>
      </c>
      <c r="F644" s="28" t="str">
        <f t="shared" si="82"/>
        <v/>
      </c>
      <c r="G644" s="30" t="b">
        <f t="shared" si="75"/>
        <v>1</v>
      </c>
      <c r="H644" s="30" t="b">
        <f>IFERROR(AND(OR(NOT(D644), 'Upload Data'!$A631 &lt;&gt; "", 'Upload Data'!$B631 &lt;&gt; ""), I644, J644, S644 &lt;= 1), FALSE)</f>
        <v>1</v>
      </c>
      <c r="I644" s="30" t="b">
        <f t="shared" si="78"/>
        <v>1</v>
      </c>
      <c r="J644" s="30" t="b">
        <f t="shared" si="79"/>
        <v>1</v>
      </c>
      <c r="K644" s="31" t="s">
        <v>81</v>
      </c>
      <c r="L644" s="31" t="s">
        <v>81</v>
      </c>
      <c r="M644" s="30" t="b">
        <f>IFERROR(OR(NOT(D644), 'Upload Data'!E631 &lt;&gt; ""), FALSE)</f>
        <v>1</v>
      </c>
      <c r="N644" s="30" t="b">
        <f>IFERROR(OR(AND(NOT(D644), 'Upload Data'!F631 = ""), IFERROR(MATCH('Upload Data'!F631, listTradingRelationship, 0), FALSE)), FALSE)</f>
        <v>1</v>
      </c>
      <c r="O644" s="30"/>
      <c r="P644" s="30"/>
      <c r="Q644" s="30"/>
      <c r="R644" s="30" t="str">
        <f>IFERROR(IF('Upload Data'!$A631 &lt;&gt; "", 'Upload Data'!$A631, 'Upload Data'!$B631) &amp; "-" &amp; 'Upload Data'!$C631, "-")</f>
        <v>-</v>
      </c>
      <c r="S644" s="30">
        <f t="shared" si="80"/>
        <v>0</v>
      </c>
      <c r="T644" s="30"/>
      <c r="U644" s="30" t="b">
        <f>IFERROR(OR('Upload Data'!$A631 = "", IFERROR(AND(LEN('Upload Data'!$A631 ) = 11, LEFT('Upload Data'!$A631, 4) = "FSC-", MID('Upload Data'!$A631, 5, 1) &gt;= "A", MID('Upload Data'!$A631, 5, 1) &lt;= "Z", V644 &gt; 0, INT(V644) = V644), FALSE)), FALSE)</f>
        <v>1</v>
      </c>
      <c r="V644" s="30">
        <f>IFERROR(VALUE(RIGHT('Upload Data'!$A631, 6)), -1)</f>
        <v>-1</v>
      </c>
      <c r="W644" s="30"/>
      <c r="X644" s="30" t="b">
        <f>IFERROR(OR('Upload Data'!$B631 = "", IFERROR(AND(LEN(AA644) &gt;= 2, MATCH(AB644, listCertificateTypes, 0), AC644 &gt; -1, INT(AC644) = AC644), FALSE)), FALSE)</f>
        <v>1</v>
      </c>
      <c r="Y644" s="30">
        <f>IFERROR(FIND("-", 'Upload Data'!$B631, 1), 1000)</f>
        <v>1000</v>
      </c>
      <c r="Z644" s="30">
        <f>IFERROR(FIND("-", 'Upload Data'!$B631, Y644 + 1), 1000)</f>
        <v>1000</v>
      </c>
      <c r="AA644" s="30" t="str">
        <f>IFERROR(LEFT('Upload Data'!$B631, Y644 - 1), "")</f>
        <v/>
      </c>
      <c r="AB644" s="30" t="str">
        <f>IFERROR(MID('Upload Data'!$B631, Y644 + 1, Z644 - Y644 - 1), "")</f>
        <v/>
      </c>
      <c r="AC644" s="30">
        <f>IFERROR(VALUE(RIGHT('Upload Data'!$B631, 6)), -1)</f>
        <v>-1</v>
      </c>
    </row>
    <row r="645" spans="1:29">
      <c r="A645" s="29">
        <f t="shared" si="76"/>
        <v>632</v>
      </c>
      <c r="B645" s="28" t="b">
        <f>NOT(IFERROR('Upload Data'!A632 = "ERROR", TRUE))</f>
        <v>1</v>
      </c>
      <c r="C645" s="28">
        <f t="shared" si="77"/>
        <v>632</v>
      </c>
      <c r="D645" s="30" t="b">
        <f>IF(B645, ('Upload Data'!A632 &amp; 'Upload Data'!B632 &amp; 'Upload Data'!D632 &amp; 'Upload Data'!E632 &amp; 'Upload Data'!F632) &lt;&gt; "", FALSE)</f>
        <v>0</v>
      </c>
      <c r="E645" s="28" t="str">
        <f t="shared" si="81"/>
        <v/>
      </c>
      <c r="F645" s="28" t="str">
        <f t="shared" si="82"/>
        <v/>
      </c>
      <c r="G645" s="30" t="b">
        <f t="shared" si="75"/>
        <v>1</v>
      </c>
      <c r="H645" s="30" t="b">
        <f>IFERROR(AND(OR(NOT(D645), 'Upload Data'!$A632 &lt;&gt; "", 'Upload Data'!$B632 &lt;&gt; ""), I645, J645, S645 &lt;= 1), FALSE)</f>
        <v>1</v>
      </c>
      <c r="I645" s="30" t="b">
        <f t="shared" si="78"/>
        <v>1</v>
      </c>
      <c r="J645" s="30" t="b">
        <f t="shared" si="79"/>
        <v>1</v>
      </c>
      <c r="K645" s="31" t="s">
        <v>81</v>
      </c>
      <c r="L645" s="31" t="s">
        <v>81</v>
      </c>
      <c r="M645" s="30" t="b">
        <f>IFERROR(OR(NOT(D645), 'Upload Data'!E632 &lt;&gt; ""), FALSE)</f>
        <v>1</v>
      </c>
      <c r="N645" s="30" t="b">
        <f>IFERROR(OR(AND(NOT(D645), 'Upload Data'!F632 = ""), IFERROR(MATCH('Upload Data'!F632, listTradingRelationship, 0), FALSE)), FALSE)</f>
        <v>1</v>
      </c>
      <c r="O645" s="30"/>
      <c r="P645" s="30"/>
      <c r="Q645" s="30"/>
      <c r="R645" s="30" t="str">
        <f>IFERROR(IF('Upload Data'!$A632 &lt;&gt; "", 'Upload Data'!$A632, 'Upload Data'!$B632) &amp; "-" &amp; 'Upload Data'!$C632, "-")</f>
        <v>-</v>
      </c>
      <c r="S645" s="30">
        <f t="shared" si="80"/>
        <v>0</v>
      </c>
      <c r="T645" s="30"/>
      <c r="U645" s="30" t="b">
        <f>IFERROR(OR('Upload Data'!$A632 = "", IFERROR(AND(LEN('Upload Data'!$A632 ) = 11, LEFT('Upload Data'!$A632, 4) = "FSC-", MID('Upload Data'!$A632, 5, 1) &gt;= "A", MID('Upload Data'!$A632, 5, 1) &lt;= "Z", V645 &gt; 0, INT(V645) = V645), FALSE)), FALSE)</f>
        <v>1</v>
      </c>
      <c r="V645" s="30">
        <f>IFERROR(VALUE(RIGHT('Upload Data'!$A632, 6)), -1)</f>
        <v>-1</v>
      </c>
      <c r="W645" s="30"/>
      <c r="X645" s="30" t="b">
        <f>IFERROR(OR('Upload Data'!$B632 = "", IFERROR(AND(LEN(AA645) &gt;= 2, MATCH(AB645, listCertificateTypes, 0), AC645 &gt; -1, INT(AC645) = AC645), FALSE)), FALSE)</f>
        <v>1</v>
      </c>
      <c r="Y645" s="30">
        <f>IFERROR(FIND("-", 'Upload Data'!$B632, 1), 1000)</f>
        <v>1000</v>
      </c>
      <c r="Z645" s="30">
        <f>IFERROR(FIND("-", 'Upload Data'!$B632, Y645 + 1), 1000)</f>
        <v>1000</v>
      </c>
      <c r="AA645" s="30" t="str">
        <f>IFERROR(LEFT('Upload Data'!$B632, Y645 - 1), "")</f>
        <v/>
      </c>
      <c r="AB645" s="30" t="str">
        <f>IFERROR(MID('Upload Data'!$B632, Y645 + 1, Z645 - Y645 - 1), "")</f>
        <v/>
      </c>
      <c r="AC645" s="30">
        <f>IFERROR(VALUE(RIGHT('Upload Data'!$B632, 6)), -1)</f>
        <v>-1</v>
      </c>
    </row>
    <row r="646" spans="1:29">
      <c r="A646" s="29">
        <f t="shared" si="76"/>
        <v>633</v>
      </c>
      <c r="B646" s="28" t="b">
        <f>NOT(IFERROR('Upload Data'!A633 = "ERROR", TRUE))</f>
        <v>1</v>
      </c>
      <c r="C646" s="28">
        <f t="shared" si="77"/>
        <v>633</v>
      </c>
      <c r="D646" s="30" t="b">
        <f>IF(B646, ('Upload Data'!A633 &amp; 'Upload Data'!B633 &amp; 'Upload Data'!D633 &amp; 'Upload Data'!E633 &amp; 'Upload Data'!F633) &lt;&gt; "", FALSE)</f>
        <v>0</v>
      </c>
      <c r="E646" s="28" t="str">
        <f t="shared" si="81"/>
        <v/>
      </c>
      <c r="F646" s="28" t="str">
        <f t="shared" si="82"/>
        <v/>
      </c>
      <c r="G646" s="30" t="b">
        <f t="shared" si="75"/>
        <v>1</v>
      </c>
      <c r="H646" s="30" t="b">
        <f>IFERROR(AND(OR(NOT(D646), 'Upload Data'!$A633 &lt;&gt; "", 'Upload Data'!$B633 &lt;&gt; ""), I646, J646, S646 &lt;= 1), FALSE)</f>
        <v>1</v>
      </c>
      <c r="I646" s="30" t="b">
        <f t="shared" si="78"/>
        <v>1</v>
      </c>
      <c r="J646" s="30" t="b">
        <f t="shared" si="79"/>
        <v>1</v>
      </c>
      <c r="K646" s="31" t="s">
        <v>81</v>
      </c>
      <c r="L646" s="31" t="s">
        <v>81</v>
      </c>
      <c r="M646" s="30" t="b">
        <f>IFERROR(OR(NOT(D646), 'Upload Data'!E633 &lt;&gt; ""), FALSE)</f>
        <v>1</v>
      </c>
      <c r="N646" s="30" t="b">
        <f>IFERROR(OR(AND(NOT(D646), 'Upload Data'!F633 = ""), IFERROR(MATCH('Upload Data'!F633, listTradingRelationship, 0), FALSE)), FALSE)</f>
        <v>1</v>
      </c>
      <c r="O646" s="30"/>
      <c r="P646" s="30"/>
      <c r="Q646" s="30"/>
      <c r="R646" s="30" t="str">
        <f>IFERROR(IF('Upload Data'!$A633 &lt;&gt; "", 'Upload Data'!$A633, 'Upload Data'!$B633) &amp; "-" &amp; 'Upload Data'!$C633, "-")</f>
        <v>-</v>
      </c>
      <c r="S646" s="30">
        <f t="shared" si="80"/>
        <v>0</v>
      </c>
      <c r="T646" s="30"/>
      <c r="U646" s="30" t="b">
        <f>IFERROR(OR('Upload Data'!$A633 = "", IFERROR(AND(LEN('Upload Data'!$A633 ) = 11, LEFT('Upload Data'!$A633, 4) = "FSC-", MID('Upload Data'!$A633, 5, 1) &gt;= "A", MID('Upload Data'!$A633, 5, 1) &lt;= "Z", V646 &gt; 0, INT(V646) = V646), FALSE)), FALSE)</f>
        <v>1</v>
      </c>
      <c r="V646" s="30">
        <f>IFERROR(VALUE(RIGHT('Upload Data'!$A633, 6)), -1)</f>
        <v>-1</v>
      </c>
      <c r="W646" s="30"/>
      <c r="X646" s="30" t="b">
        <f>IFERROR(OR('Upload Data'!$B633 = "", IFERROR(AND(LEN(AA646) &gt;= 2, MATCH(AB646, listCertificateTypes, 0), AC646 &gt; -1, INT(AC646) = AC646), FALSE)), FALSE)</f>
        <v>1</v>
      </c>
      <c r="Y646" s="30">
        <f>IFERROR(FIND("-", 'Upload Data'!$B633, 1), 1000)</f>
        <v>1000</v>
      </c>
      <c r="Z646" s="30">
        <f>IFERROR(FIND("-", 'Upload Data'!$B633, Y646 + 1), 1000)</f>
        <v>1000</v>
      </c>
      <c r="AA646" s="30" t="str">
        <f>IFERROR(LEFT('Upload Data'!$B633, Y646 - 1), "")</f>
        <v/>
      </c>
      <c r="AB646" s="30" t="str">
        <f>IFERROR(MID('Upload Data'!$B633, Y646 + 1, Z646 - Y646 - 1), "")</f>
        <v/>
      </c>
      <c r="AC646" s="30">
        <f>IFERROR(VALUE(RIGHT('Upload Data'!$B633, 6)), -1)</f>
        <v>-1</v>
      </c>
    </row>
    <row r="647" spans="1:29">
      <c r="A647" s="29">
        <f t="shared" si="76"/>
        <v>634</v>
      </c>
      <c r="B647" s="28" t="b">
        <f>NOT(IFERROR('Upload Data'!A634 = "ERROR", TRUE))</f>
        <v>1</v>
      </c>
      <c r="C647" s="28">
        <f t="shared" si="77"/>
        <v>634</v>
      </c>
      <c r="D647" s="30" t="b">
        <f>IF(B647, ('Upload Data'!A634 &amp; 'Upload Data'!B634 &amp; 'Upload Data'!D634 &amp; 'Upload Data'!E634 &amp; 'Upload Data'!F634) &lt;&gt; "", FALSE)</f>
        <v>0</v>
      </c>
      <c r="E647" s="28" t="str">
        <f t="shared" si="81"/>
        <v/>
      </c>
      <c r="F647" s="28" t="str">
        <f t="shared" si="82"/>
        <v/>
      </c>
      <c r="G647" s="30" t="b">
        <f t="shared" si="75"/>
        <v>1</v>
      </c>
      <c r="H647" s="30" t="b">
        <f>IFERROR(AND(OR(NOT(D647), 'Upload Data'!$A634 &lt;&gt; "", 'Upload Data'!$B634 &lt;&gt; ""), I647, J647, S647 &lt;= 1), FALSE)</f>
        <v>1</v>
      </c>
      <c r="I647" s="30" t="b">
        <f t="shared" si="78"/>
        <v>1</v>
      </c>
      <c r="J647" s="30" t="b">
        <f t="shared" si="79"/>
        <v>1</v>
      </c>
      <c r="K647" s="31" t="s">
        <v>81</v>
      </c>
      <c r="L647" s="31" t="s">
        <v>81</v>
      </c>
      <c r="M647" s="30" t="b">
        <f>IFERROR(OR(NOT(D647), 'Upload Data'!E634 &lt;&gt; ""), FALSE)</f>
        <v>1</v>
      </c>
      <c r="N647" s="30" t="b">
        <f>IFERROR(OR(AND(NOT(D647), 'Upload Data'!F634 = ""), IFERROR(MATCH('Upload Data'!F634, listTradingRelationship, 0), FALSE)), FALSE)</f>
        <v>1</v>
      </c>
      <c r="O647" s="30"/>
      <c r="P647" s="30"/>
      <c r="Q647" s="30"/>
      <c r="R647" s="30" t="str">
        <f>IFERROR(IF('Upload Data'!$A634 &lt;&gt; "", 'Upload Data'!$A634, 'Upload Data'!$B634) &amp; "-" &amp; 'Upload Data'!$C634, "-")</f>
        <v>-</v>
      </c>
      <c r="S647" s="30">
        <f t="shared" si="80"/>
        <v>0</v>
      </c>
      <c r="T647" s="30"/>
      <c r="U647" s="30" t="b">
        <f>IFERROR(OR('Upload Data'!$A634 = "", IFERROR(AND(LEN('Upload Data'!$A634 ) = 11, LEFT('Upload Data'!$A634, 4) = "FSC-", MID('Upload Data'!$A634, 5, 1) &gt;= "A", MID('Upload Data'!$A634, 5, 1) &lt;= "Z", V647 &gt; 0, INT(V647) = V647), FALSE)), FALSE)</f>
        <v>1</v>
      </c>
      <c r="V647" s="30">
        <f>IFERROR(VALUE(RIGHT('Upload Data'!$A634, 6)), -1)</f>
        <v>-1</v>
      </c>
      <c r="W647" s="30"/>
      <c r="X647" s="30" t="b">
        <f>IFERROR(OR('Upload Data'!$B634 = "", IFERROR(AND(LEN(AA647) &gt;= 2, MATCH(AB647, listCertificateTypes, 0), AC647 &gt; -1, INT(AC647) = AC647), FALSE)), FALSE)</f>
        <v>1</v>
      </c>
      <c r="Y647" s="30">
        <f>IFERROR(FIND("-", 'Upload Data'!$B634, 1), 1000)</f>
        <v>1000</v>
      </c>
      <c r="Z647" s="30">
        <f>IFERROR(FIND("-", 'Upload Data'!$B634, Y647 + 1), 1000)</f>
        <v>1000</v>
      </c>
      <c r="AA647" s="30" t="str">
        <f>IFERROR(LEFT('Upload Data'!$B634, Y647 - 1), "")</f>
        <v/>
      </c>
      <c r="AB647" s="30" t="str">
        <f>IFERROR(MID('Upload Data'!$B634, Y647 + 1, Z647 - Y647 - 1), "")</f>
        <v/>
      </c>
      <c r="AC647" s="30">
        <f>IFERROR(VALUE(RIGHT('Upload Data'!$B634, 6)), -1)</f>
        <v>-1</v>
      </c>
    </row>
    <row r="648" spans="1:29">
      <c r="A648" s="29">
        <f t="shared" si="76"/>
        <v>635</v>
      </c>
      <c r="B648" s="28" t="b">
        <f>NOT(IFERROR('Upload Data'!A635 = "ERROR", TRUE))</f>
        <v>1</v>
      </c>
      <c r="C648" s="28">
        <f t="shared" si="77"/>
        <v>635</v>
      </c>
      <c r="D648" s="30" t="b">
        <f>IF(B648, ('Upload Data'!A635 &amp; 'Upload Data'!B635 &amp; 'Upload Data'!D635 &amp; 'Upload Data'!E635 &amp; 'Upload Data'!F635) &lt;&gt; "", FALSE)</f>
        <v>0</v>
      </c>
      <c r="E648" s="28" t="str">
        <f t="shared" si="81"/>
        <v/>
      </c>
      <c r="F648" s="28" t="str">
        <f t="shared" si="82"/>
        <v/>
      </c>
      <c r="G648" s="30" t="b">
        <f t="shared" si="75"/>
        <v>1</v>
      </c>
      <c r="H648" s="30" t="b">
        <f>IFERROR(AND(OR(NOT(D648), 'Upload Data'!$A635 &lt;&gt; "", 'Upload Data'!$B635 &lt;&gt; ""), I648, J648, S648 &lt;= 1), FALSE)</f>
        <v>1</v>
      </c>
      <c r="I648" s="30" t="b">
        <f t="shared" si="78"/>
        <v>1</v>
      </c>
      <c r="J648" s="30" t="b">
        <f t="shared" si="79"/>
        <v>1</v>
      </c>
      <c r="K648" s="31" t="s">
        <v>81</v>
      </c>
      <c r="L648" s="31" t="s">
        <v>81</v>
      </c>
      <c r="M648" s="30" t="b">
        <f>IFERROR(OR(NOT(D648), 'Upload Data'!E635 &lt;&gt; ""), FALSE)</f>
        <v>1</v>
      </c>
      <c r="N648" s="30" t="b">
        <f>IFERROR(OR(AND(NOT(D648), 'Upload Data'!F635 = ""), IFERROR(MATCH('Upload Data'!F635, listTradingRelationship, 0), FALSE)), FALSE)</f>
        <v>1</v>
      </c>
      <c r="O648" s="30"/>
      <c r="P648" s="30"/>
      <c r="Q648" s="30"/>
      <c r="R648" s="30" t="str">
        <f>IFERROR(IF('Upload Data'!$A635 &lt;&gt; "", 'Upload Data'!$A635, 'Upload Data'!$B635) &amp; "-" &amp; 'Upload Data'!$C635, "-")</f>
        <v>-</v>
      </c>
      <c r="S648" s="30">
        <f t="shared" si="80"/>
        <v>0</v>
      </c>
      <c r="T648" s="30"/>
      <c r="U648" s="30" t="b">
        <f>IFERROR(OR('Upload Data'!$A635 = "", IFERROR(AND(LEN('Upload Data'!$A635 ) = 11, LEFT('Upload Data'!$A635, 4) = "FSC-", MID('Upload Data'!$A635, 5, 1) &gt;= "A", MID('Upload Data'!$A635, 5, 1) &lt;= "Z", V648 &gt; 0, INT(V648) = V648), FALSE)), FALSE)</f>
        <v>1</v>
      </c>
      <c r="V648" s="30">
        <f>IFERROR(VALUE(RIGHT('Upload Data'!$A635, 6)), -1)</f>
        <v>-1</v>
      </c>
      <c r="W648" s="30"/>
      <c r="X648" s="30" t="b">
        <f>IFERROR(OR('Upload Data'!$B635 = "", IFERROR(AND(LEN(AA648) &gt;= 2, MATCH(AB648, listCertificateTypes, 0), AC648 &gt; -1, INT(AC648) = AC648), FALSE)), FALSE)</f>
        <v>1</v>
      </c>
      <c r="Y648" s="30">
        <f>IFERROR(FIND("-", 'Upload Data'!$B635, 1), 1000)</f>
        <v>1000</v>
      </c>
      <c r="Z648" s="30">
        <f>IFERROR(FIND("-", 'Upload Data'!$B635, Y648 + 1), 1000)</f>
        <v>1000</v>
      </c>
      <c r="AA648" s="30" t="str">
        <f>IFERROR(LEFT('Upload Data'!$B635, Y648 - 1), "")</f>
        <v/>
      </c>
      <c r="AB648" s="30" t="str">
        <f>IFERROR(MID('Upload Data'!$B635, Y648 + 1, Z648 - Y648 - 1), "")</f>
        <v/>
      </c>
      <c r="AC648" s="30">
        <f>IFERROR(VALUE(RIGHT('Upload Data'!$B635, 6)), -1)</f>
        <v>-1</v>
      </c>
    </row>
    <row r="649" spans="1:29">
      <c r="A649" s="29">
        <f t="shared" si="76"/>
        <v>636</v>
      </c>
      <c r="B649" s="28" t="b">
        <f>NOT(IFERROR('Upload Data'!A636 = "ERROR", TRUE))</f>
        <v>1</v>
      </c>
      <c r="C649" s="28">
        <f t="shared" si="77"/>
        <v>636</v>
      </c>
      <c r="D649" s="30" t="b">
        <f>IF(B649, ('Upload Data'!A636 &amp; 'Upload Data'!B636 &amp; 'Upload Data'!D636 &amp; 'Upload Data'!E636 &amp; 'Upload Data'!F636) &lt;&gt; "", FALSE)</f>
        <v>0</v>
      </c>
      <c r="E649" s="28" t="str">
        <f t="shared" si="81"/>
        <v/>
      </c>
      <c r="F649" s="28" t="str">
        <f t="shared" si="82"/>
        <v/>
      </c>
      <c r="G649" s="30" t="b">
        <f t="shared" si="75"/>
        <v>1</v>
      </c>
      <c r="H649" s="30" t="b">
        <f>IFERROR(AND(OR(NOT(D649), 'Upload Data'!$A636 &lt;&gt; "", 'Upload Data'!$B636 &lt;&gt; ""), I649, J649, S649 &lt;= 1), FALSE)</f>
        <v>1</v>
      </c>
      <c r="I649" s="30" t="b">
        <f t="shared" si="78"/>
        <v>1</v>
      </c>
      <c r="J649" s="30" t="b">
        <f t="shared" si="79"/>
        <v>1</v>
      </c>
      <c r="K649" s="31" t="s">
        <v>81</v>
      </c>
      <c r="L649" s="31" t="s">
        <v>81</v>
      </c>
      <c r="M649" s="30" t="b">
        <f>IFERROR(OR(NOT(D649), 'Upload Data'!E636 &lt;&gt; ""), FALSE)</f>
        <v>1</v>
      </c>
      <c r="N649" s="30" t="b">
        <f>IFERROR(OR(AND(NOT(D649), 'Upload Data'!F636 = ""), IFERROR(MATCH('Upload Data'!F636, listTradingRelationship, 0), FALSE)), FALSE)</f>
        <v>1</v>
      </c>
      <c r="O649" s="30"/>
      <c r="P649" s="30"/>
      <c r="Q649" s="30"/>
      <c r="R649" s="30" t="str">
        <f>IFERROR(IF('Upload Data'!$A636 &lt;&gt; "", 'Upload Data'!$A636, 'Upload Data'!$B636) &amp; "-" &amp; 'Upload Data'!$C636, "-")</f>
        <v>-</v>
      </c>
      <c r="S649" s="30">
        <f t="shared" si="80"/>
        <v>0</v>
      </c>
      <c r="T649" s="30"/>
      <c r="U649" s="30" t="b">
        <f>IFERROR(OR('Upload Data'!$A636 = "", IFERROR(AND(LEN('Upload Data'!$A636 ) = 11, LEFT('Upload Data'!$A636, 4) = "FSC-", MID('Upload Data'!$A636, 5, 1) &gt;= "A", MID('Upload Data'!$A636, 5, 1) &lt;= "Z", V649 &gt; 0, INT(V649) = V649), FALSE)), FALSE)</f>
        <v>1</v>
      </c>
      <c r="V649" s="30">
        <f>IFERROR(VALUE(RIGHT('Upload Data'!$A636, 6)), -1)</f>
        <v>-1</v>
      </c>
      <c r="W649" s="30"/>
      <c r="X649" s="30" t="b">
        <f>IFERROR(OR('Upload Data'!$B636 = "", IFERROR(AND(LEN(AA649) &gt;= 2, MATCH(AB649, listCertificateTypes, 0), AC649 &gt; -1, INT(AC649) = AC649), FALSE)), FALSE)</f>
        <v>1</v>
      </c>
      <c r="Y649" s="30">
        <f>IFERROR(FIND("-", 'Upload Data'!$B636, 1), 1000)</f>
        <v>1000</v>
      </c>
      <c r="Z649" s="30">
        <f>IFERROR(FIND("-", 'Upload Data'!$B636, Y649 + 1), 1000)</f>
        <v>1000</v>
      </c>
      <c r="AA649" s="30" t="str">
        <f>IFERROR(LEFT('Upload Data'!$B636, Y649 - 1), "")</f>
        <v/>
      </c>
      <c r="AB649" s="30" t="str">
        <f>IFERROR(MID('Upload Data'!$B636, Y649 + 1, Z649 - Y649 - 1), "")</f>
        <v/>
      </c>
      <c r="AC649" s="30">
        <f>IFERROR(VALUE(RIGHT('Upload Data'!$B636, 6)), -1)</f>
        <v>-1</v>
      </c>
    </row>
    <row r="650" spans="1:29">
      <c r="A650" s="29">
        <f t="shared" si="76"/>
        <v>637</v>
      </c>
      <c r="B650" s="28" t="b">
        <f>NOT(IFERROR('Upload Data'!A637 = "ERROR", TRUE))</f>
        <v>1</v>
      </c>
      <c r="C650" s="28">
        <f t="shared" si="77"/>
        <v>637</v>
      </c>
      <c r="D650" s="30" t="b">
        <f>IF(B650, ('Upload Data'!A637 &amp; 'Upload Data'!B637 &amp; 'Upload Data'!D637 &amp; 'Upload Data'!E637 &amp; 'Upload Data'!F637) &lt;&gt; "", FALSE)</f>
        <v>0</v>
      </c>
      <c r="E650" s="28" t="str">
        <f t="shared" si="81"/>
        <v/>
      </c>
      <c r="F650" s="28" t="str">
        <f t="shared" si="82"/>
        <v/>
      </c>
      <c r="G650" s="30" t="b">
        <f t="shared" si="75"/>
        <v>1</v>
      </c>
      <c r="H650" s="30" t="b">
        <f>IFERROR(AND(OR(NOT(D650), 'Upload Data'!$A637 &lt;&gt; "", 'Upload Data'!$B637 &lt;&gt; ""), I650, J650, S650 &lt;= 1), FALSE)</f>
        <v>1</v>
      </c>
      <c r="I650" s="30" t="b">
        <f t="shared" si="78"/>
        <v>1</v>
      </c>
      <c r="J650" s="30" t="b">
        <f t="shared" si="79"/>
        <v>1</v>
      </c>
      <c r="K650" s="31" t="s">
        <v>81</v>
      </c>
      <c r="L650" s="31" t="s">
        <v>81</v>
      </c>
      <c r="M650" s="30" t="b">
        <f>IFERROR(OR(NOT(D650), 'Upload Data'!E637 &lt;&gt; ""), FALSE)</f>
        <v>1</v>
      </c>
      <c r="N650" s="30" t="b">
        <f>IFERROR(OR(AND(NOT(D650), 'Upload Data'!F637 = ""), IFERROR(MATCH('Upload Data'!F637, listTradingRelationship, 0), FALSE)), FALSE)</f>
        <v>1</v>
      </c>
      <c r="O650" s="30"/>
      <c r="P650" s="30"/>
      <c r="Q650" s="30"/>
      <c r="R650" s="30" t="str">
        <f>IFERROR(IF('Upload Data'!$A637 &lt;&gt; "", 'Upload Data'!$A637, 'Upload Data'!$B637) &amp; "-" &amp; 'Upload Data'!$C637, "-")</f>
        <v>-</v>
      </c>
      <c r="S650" s="30">
        <f t="shared" si="80"/>
        <v>0</v>
      </c>
      <c r="T650" s="30"/>
      <c r="U650" s="30" t="b">
        <f>IFERROR(OR('Upload Data'!$A637 = "", IFERROR(AND(LEN('Upload Data'!$A637 ) = 11, LEFT('Upload Data'!$A637, 4) = "FSC-", MID('Upload Data'!$A637, 5, 1) &gt;= "A", MID('Upload Data'!$A637, 5, 1) &lt;= "Z", V650 &gt; 0, INT(V650) = V650), FALSE)), FALSE)</f>
        <v>1</v>
      </c>
      <c r="V650" s="30">
        <f>IFERROR(VALUE(RIGHT('Upload Data'!$A637, 6)), -1)</f>
        <v>-1</v>
      </c>
      <c r="W650" s="30"/>
      <c r="X650" s="30" t="b">
        <f>IFERROR(OR('Upload Data'!$B637 = "", IFERROR(AND(LEN(AA650) &gt;= 2, MATCH(AB650, listCertificateTypes, 0), AC650 &gt; -1, INT(AC650) = AC650), FALSE)), FALSE)</f>
        <v>1</v>
      </c>
      <c r="Y650" s="30">
        <f>IFERROR(FIND("-", 'Upload Data'!$B637, 1), 1000)</f>
        <v>1000</v>
      </c>
      <c r="Z650" s="30">
        <f>IFERROR(FIND("-", 'Upload Data'!$B637, Y650 + 1), 1000)</f>
        <v>1000</v>
      </c>
      <c r="AA650" s="30" t="str">
        <f>IFERROR(LEFT('Upload Data'!$B637, Y650 - 1), "")</f>
        <v/>
      </c>
      <c r="AB650" s="30" t="str">
        <f>IFERROR(MID('Upload Data'!$B637, Y650 + 1, Z650 - Y650 - 1), "")</f>
        <v/>
      </c>
      <c r="AC650" s="30">
        <f>IFERROR(VALUE(RIGHT('Upload Data'!$B637, 6)), -1)</f>
        <v>-1</v>
      </c>
    </row>
    <row r="651" spans="1:29">
      <c r="A651" s="29">
        <f t="shared" si="76"/>
        <v>638</v>
      </c>
      <c r="B651" s="28" t="b">
        <f>NOT(IFERROR('Upload Data'!A638 = "ERROR", TRUE))</f>
        <v>1</v>
      </c>
      <c r="C651" s="28">
        <f t="shared" si="77"/>
        <v>638</v>
      </c>
      <c r="D651" s="30" t="b">
        <f>IF(B651, ('Upload Data'!A638 &amp; 'Upload Data'!B638 &amp; 'Upload Data'!D638 &amp; 'Upload Data'!E638 &amp; 'Upload Data'!F638) &lt;&gt; "", FALSE)</f>
        <v>0</v>
      </c>
      <c r="E651" s="28" t="str">
        <f t="shared" si="81"/>
        <v/>
      </c>
      <c r="F651" s="28" t="str">
        <f t="shared" si="82"/>
        <v/>
      </c>
      <c r="G651" s="30" t="b">
        <f t="shared" si="75"/>
        <v>1</v>
      </c>
      <c r="H651" s="30" t="b">
        <f>IFERROR(AND(OR(NOT(D651), 'Upload Data'!$A638 &lt;&gt; "", 'Upload Data'!$B638 &lt;&gt; ""), I651, J651, S651 &lt;= 1), FALSE)</f>
        <v>1</v>
      </c>
      <c r="I651" s="30" t="b">
        <f t="shared" si="78"/>
        <v>1</v>
      </c>
      <c r="J651" s="30" t="b">
        <f t="shared" si="79"/>
        <v>1</v>
      </c>
      <c r="K651" s="31" t="s">
        <v>81</v>
      </c>
      <c r="L651" s="31" t="s">
        <v>81</v>
      </c>
      <c r="M651" s="30" t="b">
        <f>IFERROR(OR(NOT(D651), 'Upload Data'!E638 &lt;&gt; ""), FALSE)</f>
        <v>1</v>
      </c>
      <c r="N651" s="30" t="b">
        <f>IFERROR(OR(AND(NOT(D651), 'Upload Data'!F638 = ""), IFERROR(MATCH('Upload Data'!F638, listTradingRelationship, 0), FALSE)), FALSE)</f>
        <v>1</v>
      </c>
      <c r="O651" s="30"/>
      <c r="P651" s="30"/>
      <c r="Q651" s="30"/>
      <c r="R651" s="30" t="str">
        <f>IFERROR(IF('Upload Data'!$A638 &lt;&gt; "", 'Upload Data'!$A638, 'Upload Data'!$B638) &amp; "-" &amp; 'Upload Data'!$C638, "-")</f>
        <v>-</v>
      </c>
      <c r="S651" s="30">
        <f t="shared" si="80"/>
        <v>0</v>
      </c>
      <c r="T651" s="30"/>
      <c r="U651" s="30" t="b">
        <f>IFERROR(OR('Upload Data'!$A638 = "", IFERROR(AND(LEN('Upload Data'!$A638 ) = 11, LEFT('Upload Data'!$A638, 4) = "FSC-", MID('Upload Data'!$A638, 5, 1) &gt;= "A", MID('Upload Data'!$A638, 5, 1) &lt;= "Z", V651 &gt; 0, INT(V651) = V651), FALSE)), FALSE)</f>
        <v>1</v>
      </c>
      <c r="V651" s="30">
        <f>IFERROR(VALUE(RIGHT('Upload Data'!$A638, 6)), -1)</f>
        <v>-1</v>
      </c>
      <c r="W651" s="30"/>
      <c r="X651" s="30" t="b">
        <f>IFERROR(OR('Upload Data'!$B638 = "", IFERROR(AND(LEN(AA651) &gt;= 2, MATCH(AB651, listCertificateTypes, 0), AC651 &gt; -1, INT(AC651) = AC651), FALSE)), FALSE)</f>
        <v>1</v>
      </c>
      <c r="Y651" s="30">
        <f>IFERROR(FIND("-", 'Upload Data'!$B638, 1), 1000)</f>
        <v>1000</v>
      </c>
      <c r="Z651" s="30">
        <f>IFERROR(FIND("-", 'Upload Data'!$B638, Y651 + 1), 1000)</f>
        <v>1000</v>
      </c>
      <c r="AA651" s="30" t="str">
        <f>IFERROR(LEFT('Upload Data'!$B638, Y651 - 1), "")</f>
        <v/>
      </c>
      <c r="AB651" s="30" t="str">
        <f>IFERROR(MID('Upload Data'!$B638, Y651 + 1, Z651 - Y651 - 1), "")</f>
        <v/>
      </c>
      <c r="AC651" s="30">
        <f>IFERROR(VALUE(RIGHT('Upload Data'!$B638, 6)), -1)</f>
        <v>-1</v>
      </c>
    </row>
    <row r="652" spans="1:29">
      <c r="A652" s="29">
        <f t="shared" si="76"/>
        <v>639</v>
      </c>
      <c r="B652" s="28" t="b">
        <f>NOT(IFERROR('Upload Data'!A639 = "ERROR", TRUE))</f>
        <v>1</v>
      </c>
      <c r="C652" s="28">
        <f t="shared" si="77"/>
        <v>639</v>
      </c>
      <c r="D652" s="30" t="b">
        <f>IF(B652, ('Upload Data'!A639 &amp; 'Upload Data'!B639 &amp; 'Upload Data'!D639 &amp; 'Upload Data'!E639 &amp; 'Upload Data'!F639) &lt;&gt; "", FALSE)</f>
        <v>0</v>
      </c>
      <c r="E652" s="28" t="str">
        <f t="shared" si="81"/>
        <v/>
      </c>
      <c r="F652" s="28" t="str">
        <f t="shared" si="82"/>
        <v/>
      </c>
      <c r="G652" s="30" t="b">
        <f t="shared" si="75"/>
        <v>1</v>
      </c>
      <c r="H652" s="30" t="b">
        <f>IFERROR(AND(OR(NOT(D652), 'Upload Data'!$A639 &lt;&gt; "", 'Upload Data'!$B639 &lt;&gt; ""), I652, J652, S652 &lt;= 1), FALSE)</f>
        <v>1</v>
      </c>
      <c r="I652" s="30" t="b">
        <f t="shared" si="78"/>
        <v>1</v>
      </c>
      <c r="J652" s="30" t="b">
        <f t="shared" si="79"/>
        <v>1</v>
      </c>
      <c r="K652" s="31" t="s">
        <v>81</v>
      </c>
      <c r="L652" s="31" t="s">
        <v>81</v>
      </c>
      <c r="M652" s="30" t="b">
        <f>IFERROR(OR(NOT(D652), 'Upload Data'!E639 &lt;&gt; ""), FALSE)</f>
        <v>1</v>
      </c>
      <c r="N652" s="30" t="b">
        <f>IFERROR(OR(AND(NOT(D652), 'Upload Data'!F639 = ""), IFERROR(MATCH('Upload Data'!F639, listTradingRelationship, 0), FALSE)), FALSE)</f>
        <v>1</v>
      </c>
      <c r="O652" s="30"/>
      <c r="P652" s="30"/>
      <c r="Q652" s="30"/>
      <c r="R652" s="30" t="str">
        <f>IFERROR(IF('Upload Data'!$A639 &lt;&gt; "", 'Upload Data'!$A639, 'Upload Data'!$B639) &amp; "-" &amp; 'Upload Data'!$C639, "-")</f>
        <v>-</v>
      </c>
      <c r="S652" s="30">
        <f t="shared" si="80"/>
        <v>0</v>
      </c>
      <c r="T652" s="30"/>
      <c r="U652" s="30" t="b">
        <f>IFERROR(OR('Upload Data'!$A639 = "", IFERROR(AND(LEN('Upload Data'!$A639 ) = 11, LEFT('Upload Data'!$A639, 4) = "FSC-", MID('Upload Data'!$A639, 5, 1) &gt;= "A", MID('Upload Data'!$A639, 5, 1) &lt;= "Z", V652 &gt; 0, INT(V652) = V652), FALSE)), FALSE)</f>
        <v>1</v>
      </c>
      <c r="V652" s="30">
        <f>IFERROR(VALUE(RIGHT('Upload Data'!$A639, 6)), -1)</f>
        <v>-1</v>
      </c>
      <c r="W652" s="30"/>
      <c r="X652" s="30" t="b">
        <f>IFERROR(OR('Upload Data'!$B639 = "", IFERROR(AND(LEN(AA652) &gt;= 2, MATCH(AB652, listCertificateTypes, 0), AC652 &gt; -1, INT(AC652) = AC652), FALSE)), FALSE)</f>
        <v>1</v>
      </c>
      <c r="Y652" s="30">
        <f>IFERROR(FIND("-", 'Upload Data'!$B639, 1), 1000)</f>
        <v>1000</v>
      </c>
      <c r="Z652" s="30">
        <f>IFERROR(FIND("-", 'Upload Data'!$B639, Y652 + 1), 1000)</f>
        <v>1000</v>
      </c>
      <c r="AA652" s="30" t="str">
        <f>IFERROR(LEFT('Upload Data'!$B639, Y652 - 1), "")</f>
        <v/>
      </c>
      <c r="AB652" s="30" t="str">
        <f>IFERROR(MID('Upload Data'!$B639, Y652 + 1, Z652 - Y652 - 1), "")</f>
        <v/>
      </c>
      <c r="AC652" s="30">
        <f>IFERROR(VALUE(RIGHT('Upload Data'!$B639, 6)), -1)</f>
        <v>-1</v>
      </c>
    </row>
    <row r="653" spans="1:29">
      <c r="A653" s="29">
        <f t="shared" si="76"/>
        <v>640</v>
      </c>
      <c r="B653" s="28" t="b">
        <f>NOT(IFERROR('Upload Data'!A640 = "ERROR", TRUE))</f>
        <v>1</v>
      </c>
      <c r="C653" s="28">
        <f t="shared" si="77"/>
        <v>640</v>
      </c>
      <c r="D653" s="30" t="b">
        <f>IF(B653, ('Upload Data'!A640 &amp; 'Upload Data'!B640 &amp; 'Upload Data'!D640 &amp; 'Upload Data'!E640 &amp; 'Upload Data'!F640) &lt;&gt; "", FALSE)</f>
        <v>0</v>
      </c>
      <c r="E653" s="28" t="str">
        <f t="shared" si="81"/>
        <v/>
      </c>
      <c r="F653" s="28" t="str">
        <f t="shared" si="82"/>
        <v/>
      </c>
      <c r="G653" s="30" t="b">
        <f t="shared" si="75"/>
        <v>1</v>
      </c>
      <c r="H653" s="30" t="b">
        <f>IFERROR(AND(OR(NOT(D653), 'Upload Data'!$A640 &lt;&gt; "", 'Upload Data'!$B640 &lt;&gt; ""), I653, J653, S653 &lt;= 1), FALSE)</f>
        <v>1</v>
      </c>
      <c r="I653" s="30" t="b">
        <f t="shared" si="78"/>
        <v>1</v>
      </c>
      <c r="J653" s="30" t="b">
        <f t="shared" si="79"/>
        <v>1</v>
      </c>
      <c r="K653" s="31" t="s">
        <v>81</v>
      </c>
      <c r="L653" s="31" t="s">
        <v>81</v>
      </c>
      <c r="M653" s="30" t="b">
        <f>IFERROR(OR(NOT(D653), 'Upload Data'!E640 &lt;&gt; ""), FALSE)</f>
        <v>1</v>
      </c>
      <c r="N653" s="30" t="b">
        <f>IFERROR(OR(AND(NOT(D653), 'Upload Data'!F640 = ""), IFERROR(MATCH('Upload Data'!F640, listTradingRelationship, 0), FALSE)), FALSE)</f>
        <v>1</v>
      </c>
      <c r="O653" s="30"/>
      <c r="P653" s="30"/>
      <c r="Q653" s="30"/>
      <c r="R653" s="30" t="str">
        <f>IFERROR(IF('Upload Data'!$A640 &lt;&gt; "", 'Upload Data'!$A640, 'Upload Data'!$B640) &amp; "-" &amp; 'Upload Data'!$C640, "-")</f>
        <v>-</v>
      </c>
      <c r="S653" s="30">
        <f t="shared" si="80"/>
        <v>0</v>
      </c>
      <c r="T653" s="30"/>
      <c r="U653" s="30" t="b">
        <f>IFERROR(OR('Upload Data'!$A640 = "", IFERROR(AND(LEN('Upload Data'!$A640 ) = 11, LEFT('Upload Data'!$A640, 4) = "FSC-", MID('Upload Data'!$A640, 5, 1) &gt;= "A", MID('Upload Data'!$A640, 5, 1) &lt;= "Z", V653 &gt; 0, INT(V653) = V653), FALSE)), FALSE)</f>
        <v>1</v>
      </c>
      <c r="V653" s="30">
        <f>IFERROR(VALUE(RIGHT('Upload Data'!$A640, 6)), -1)</f>
        <v>-1</v>
      </c>
      <c r="W653" s="30"/>
      <c r="X653" s="30" t="b">
        <f>IFERROR(OR('Upload Data'!$B640 = "", IFERROR(AND(LEN(AA653) &gt;= 2, MATCH(AB653, listCertificateTypes, 0), AC653 &gt; -1, INT(AC653) = AC653), FALSE)), FALSE)</f>
        <v>1</v>
      </c>
      <c r="Y653" s="30">
        <f>IFERROR(FIND("-", 'Upload Data'!$B640, 1), 1000)</f>
        <v>1000</v>
      </c>
      <c r="Z653" s="30">
        <f>IFERROR(FIND("-", 'Upload Data'!$B640, Y653 + 1), 1000)</f>
        <v>1000</v>
      </c>
      <c r="AA653" s="30" t="str">
        <f>IFERROR(LEFT('Upload Data'!$B640, Y653 - 1), "")</f>
        <v/>
      </c>
      <c r="AB653" s="30" t="str">
        <f>IFERROR(MID('Upload Data'!$B640, Y653 + 1, Z653 - Y653 - 1), "")</f>
        <v/>
      </c>
      <c r="AC653" s="30">
        <f>IFERROR(VALUE(RIGHT('Upload Data'!$B640, 6)), -1)</f>
        <v>-1</v>
      </c>
    </row>
    <row r="654" spans="1:29">
      <c r="A654" s="29">
        <f t="shared" si="76"/>
        <v>641</v>
      </c>
      <c r="B654" s="28" t="b">
        <f>NOT(IFERROR('Upload Data'!A641 = "ERROR", TRUE))</f>
        <v>1</v>
      </c>
      <c r="C654" s="28">
        <f t="shared" si="77"/>
        <v>641</v>
      </c>
      <c r="D654" s="30" t="b">
        <f>IF(B654, ('Upload Data'!A641 &amp; 'Upload Data'!B641 &amp; 'Upload Data'!D641 &amp; 'Upload Data'!E641 &amp; 'Upload Data'!F641) &lt;&gt; "", FALSE)</f>
        <v>0</v>
      </c>
      <c r="E654" s="28" t="str">
        <f t="shared" si="81"/>
        <v/>
      </c>
      <c r="F654" s="28" t="str">
        <f t="shared" si="82"/>
        <v/>
      </c>
      <c r="G654" s="30" t="b">
        <f t="shared" si="75"/>
        <v>1</v>
      </c>
      <c r="H654" s="30" t="b">
        <f>IFERROR(AND(OR(NOT(D654), 'Upload Data'!$A641 &lt;&gt; "", 'Upload Data'!$B641 &lt;&gt; ""), I654, J654, S654 &lt;= 1), FALSE)</f>
        <v>1</v>
      </c>
      <c r="I654" s="30" t="b">
        <f t="shared" si="78"/>
        <v>1</v>
      </c>
      <c r="J654" s="30" t="b">
        <f t="shared" si="79"/>
        <v>1</v>
      </c>
      <c r="K654" s="31" t="s">
        <v>81</v>
      </c>
      <c r="L654" s="31" t="s">
        <v>81</v>
      </c>
      <c r="M654" s="30" t="b">
        <f>IFERROR(OR(NOT(D654), 'Upload Data'!E641 &lt;&gt; ""), FALSE)</f>
        <v>1</v>
      </c>
      <c r="N654" s="30" t="b">
        <f>IFERROR(OR(AND(NOT(D654), 'Upload Data'!F641 = ""), IFERROR(MATCH('Upload Data'!F641, listTradingRelationship, 0), FALSE)), FALSE)</f>
        <v>1</v>
      </c>
      <c r="O654" s="30"/>
      <c r="P654" s="30"/>
      <c r="Q654" s="30"/>
      <c r="R654" s="30" t="str">
        <f>IFERROR(IF('Upload Data'!$A641 &lt;&gt; "", 'Upload Data'!$A641, 'Upload Data'!$B641) &amp; "-" &amp; 'Upload Data'!$C641, "-")</f>
        <v>-</v>
      </c>
      <c r="S654" s="30">
        <f t="shared" si="80"/>
        <v>0</v>
      </c>
      <c r="T654" s="30"/>
      <c r="U654" s="30" t="b">
        <f>IFERROR(OR('Upload Data'!$A641 = "", IFERROR(AND(LEN('Upload Data'!$A641 ) = 11, LEFT('Upload Data'!$A641, 4) = "FSC-", MID('Upload Data'!$A641, 5, 1) &gt;= "A", MID('Upload Data'!$A641, 5, 1) &lt;= "Z", V654 &gt; 0, INT(V654) = V654), FALSE)), FALSE)</f>
        <v>1</v>
      </c>
      <c r="V654" s="30">
        <f>IFERROR(VALUE(RIGHT('Upload Data'!$A641, 6)), -1)</f>
        <v>-1</v>
      </c>
      <c r="W654" s="30"/>
      <c r="X654" s="30" t="b">
        <f>IFERROR(OR('Upload Data'!$B641 = "", IFERROR(AND(LEN(AA654) &gt;= 2, MATCH(AB654, listCertificateTypes, 0), AC654 &gt; -1, INT(AC654) = AC654), FALSE)), FALSE)</f>
        <v>1</v>
      </c>
      <c r="Y654" s="30">
        <f>IFERROR(FIND("-", 'Upload Data'!$B641, 1), 1000)</f>
        <v>1000</v>
      </c>
      <c r="Z654" s="30">
        <f>IFERROR(FIND("-", 'Upload Data'!$B641, Y654 + 1), 1000)</f>
        <v>1000</v>
      </c>
      <c r="AA654" s="30" t="str">
        <f>IFERROR(LEFT('Upload Data'!$B641, Y654 - 1), "")</f>
        <v/>
      </c>
      <c r="AB654" s="30" t="str">
        <f>IFERROR(MID('Upload Data'!$B641, Y654 + 1, Z654 - Y654 - 1), "")</f>
        <v/>
      </c>
      <c r="AC654" s="30">
        <f>IFERROR(VALUE(RIGHT('Upload Data'!$B641, 6)), -1)</f>
        <v>-1</v>
      </c>
    </row>
    <row r="655" spans="1:29">
      <c r="A655" s="29">
        <f t="shared" si="76"/>
        <v>642</v>
      </c>
      <c r="B655" s="28" t="b">
        <f>NOT(IFERROR('Upload Data'!A642 = "ERROR", TRUE))</f>
        <v>1</v>
      </c>
      <c r="C655" s="28">
        <f t="shared" si="77"/>
        <v>642</v>
      </c>
      <c r="D655" s="30" t="b">
        <f>IF(B655, ('Upload Data'!A642 &amp; 'Upload Data'!B642 &amp; 'Upload Data'!D642 &amp; 'Upload Data'!E642 &amp; 'Upload Data'!F642) &lt;&gt; "", FALSE)</f>
        <v>0</v>
      </c>
      <c r="E655" s="28" t="str">
        <f t="shared" si="81"/>
        <v/>
      </c>
      <c r="F655" s="28" t="str">
        <f t="shared" si="82"/>
        <v/>
      </c>
      <c r="G655" s="30" t="b">
        <f t="shared" ref="G655:G718" si="83">AND(I655:N655)</f>
        <v>1</v>
      </c>
      <c r="H655" s="30" t="b">
        <f>IFERROR(AND(OR(NOT(D655), 'Upload Data'!$A642 &lt;&gt; "", 'Upload Data'!$B642 &lt;&gt; ""), I655, J655, S655 &lt;= 1), FALSE)</f>
        <v>1</v>
      </c>
      <c r="I655" s="30" t="b">
        <f t="shared" si="78"/>
        <v>1</v>
      </c>
      <c r="J655" s="30" t="b">
        <f t="shared" si="79"/>
        <v>1</v>
      </c>
      <c r="K655" s="31" t="s">
        <v>81</v>
      </c>
      <c r="L655" s="31" t="s">
        <v>81</v>
      </c>
      <c r="M655" s="30" t="b">
        <f>IFERROR(OR(NOT(D655), 'Upload Data'!E642 &lt;&gt; ""), FALSE)</f>
        <v>1</v>
      </c>
      <c r="N655" s="30" t="b">
        <f>IFERROR(OR(AND(NOT(D655), 'Upload Data'!F642 = ""), IFERROR(MATCH('Upload Data'!F642, listTradingRelationship, 0), FALSE)), FALSE)</f>
        <v>1</v>
      </c>
      <c r="O655" s="30"/>
      <c r="P655" s="30"/>
      <c r="Q655" s="30"/>
      <c r="R655" s="30" t="str">
        <f>IFERROR(IF('Upload Data'!$A642 &lt;&gt; "", 'Upload Data'!$A642, 'Upload Data'!$B642) &amp; "-" &amp; 'Upload Data'!$C642, "-")</f>
        <v>-</v>
      </c>
      <c r="S655" s="30">
        <f t="shared" si="80"/>
        <v>0</v>
      </c>
      <c r="T655" s="30"/>
      <c r="U655" s="30" t="b">
        <f>IFERROR(OR('Upload Data'!$A642 = "", IFERROR(AND(LEN('Upload Data'!$A642 ) = 11, LEFT('Upload Data'!$A642, 4) = "FSC-", MID('Upload Data'!$A642, 5, 1) &gt;= "A", MID('Upload Data'!$A642, 5, 1) &lt;= "Z", V655 &gt; 0, INT(V655) = V655), FALSE)), FALSE)</f>
        <v>1</v>
      </c>
      <c r="V655" s="30">
        <f>IFERROR(VALUE(RIGHT('Upload Data'!$A642, 6)), -1)</f>
        <v>-1</v>
      </c>
      <c r="W655" s="30"/>
      <c r="X655" s="30" t="b">
        <f>IFERROR(OR('Upload Data'!$B642 = "", IFERROR(AND(LEN(AA655) &gt;= 2, MATCH(AB655, listCertificateTypes, 0), AC655 &gt; -1, INT(AC655) = AC655), FALSE)), FALSE)</f>
        <v>1</v>
      </c>
      <c r="Y655" s="30">
        <f>IFERROR(FIND("-", 'Upload Data'!$B642, 1), 1000)</f>
        <v>1000</v>
      </c>
      <c r="Z655" s="30">
        <f>IFERROR(FIND("-", 'Upload Data'!$B642, Y655 + 1), 1000)</f>
        <v>1000</v>
      </c>
      <c r="AA655" s="30" t="str">
        <f>IFERROR(LEFT('Upload Data'!$B642, Y655 - 1), "")</f>
        <v/>
      </c>
      <c r="AB655" s="30" t="str">
        <f>IFERROR(MID('Upload Data'!$B642, Y655 + 1, Z655 - Y655 - 1), "")</f>
        <v/>
      </c>
      <c r="AC655" s="30">
        <f>IFERROR(VALUE(RIGHT('Upload Data'!$B642, 6)), -1)</f>
        <v>-1</v>
      </c>
    </row>
    <row r="656" spans="1:29">
      <c r="A656" s="29">
        <f t="shared" ref="A656:A719" si="84">IF(B656, C656, 0)</f>
        <v>643</v>
      </c>
      <c r="B656" s="28" t="b">
        <f>NOT(IFERROR('Upload Data'!A643 = "ERROR", TRUE))</f>
        <v>1</v>
      </c>
      <c r="C656" s="28">
        <f t="shared" ref="C656:C719" si="85">IF(B656, C655 + 1, C655)</f>
        <v>643</v>
      </c>
      <c r="D656" s="30" t="b">
        <f>IF(B656, ('Upload Data'!A643 &amp; 'Upload Data'!B643 &amp; 'Upload Data'!D643 &amp; 'Upload Data'!E643 &amp; 'Upload Data'!F643) &lt;&gt; "", FALSE)</f>
        <v>0</v>
      </c>
      <c r="E656" s="28" t="str">
        <f t="shared" si="81"/>
        <v/>
      </c>
      <c r="F656" s="28" t="str">
        <f t="shared" si="82"/>
        <v/>
      </c>
      <c r="G656" s="30" t="b">
        <f t="shared" si="83"/>
        <v>1</v>
      </c>
      <c r="H656" s="30" t="b">
        <f>IFERROR(AND(OR(NOT(D656), 'Upload Data'!$A643 &lt;&gt; "", 'Upload Data'!$B643 &lt;&gt; ""), I656, J656, S656 &lt;= 1), FALSE)</f>
        <v>1</v>
      </c>
      <c r="I656" s="30" t="b">
        <f t="shared" ref="I656:I719" si="86">$U656</f>
        <v>1</v>
      </c>
      <c r="J656" s="30" t="b">
        <f t="shared" ref="J656:J719" si="87">$X656</f>
        <v>1</v>
      </c>
      <c r="K656" s="31" t="s">
        <v>81</v>
      </c>
      <c r="L656" s="31" t="s">
        <v>81</v>
      </c>
      <c r="M656" s="30" t="b">
        <f>IFERROR(OR(NOT(D656), 'Upload Data'!E643 &lt;&gt; ""), FALSE)</f>
        <v>1</v>
      </c>
      <c r="N656" s="30" t="b">
        <f>IFERROR(OR(AND(NOT(D656), 'Upload Data'!F643 = ""), IFERROR(MATCH('Upload Data'!F643, listTradingRelationship, 0), FALSE)), FALSE)</f>
        <v>1</v>
      </c>
      <c r="O656" s="30"/>
      <c r="P656" s="30"/>
      <c r="Q656" s="30"/>
      <c r="R656" s="30" t="str">
        <f>IFERROR(IF('Upload Data'!$A643 &lt;&gt; "", 'Upload Data'!$A643, 'Upload Data'!$B643) &amp; "-" &amp; 'Upload Data'!$C643, "-")</f>
        <v>-</v>
      </c>
      <c r="S656" s="30">
        <f t="shared" ref="S656:S719" si="88">IF($R656 = "-", 0, COUNTIFS($R$15:$R$1013, $R656))</f>
        <v>0</v>
      </c>
      <c r="T656" s="30"/>
      <c r="U656" s="30" t="b">
        <f>IFERROR(OR('Upload Data'!$A643 = "", IFERROR(AND(LEN('Upload Data'!$A643 ) = 11, LEFT('Upload Data'!$A643, 4) = "FSC-", MID('Upload Data'!$A643, 5, 1) &gt;= "A", MID('Upload Data'!$A643, 5, 1) &lt;= "Z", V656 &gt; 0, INT(V656) = V656), FALSE)), FALSE)</f>
        <v>1</v>
      </c>
      <c r="V656" s="30">
        <f>IFERROR(VALUE(RIGHT('Upload Data'!$A643, 6)), -1)</f>
        <v>-1</v>
      </c>
      <c r="W656" s="30"/>
      <c r="X656" s="30" t="b">
        <f>IFERROR(OR('Upload Data'!$B643 = "", IFERROR(AND(LEN(AA656) &gt;= 2, MATCH(AB656, listCertificateTypes, 0), AC656 &gt; -1, INT(AC656) = AC656), FALSE)), FALSE)</f>
        <v>1</v>
      </c>
      <c r="Y656" s="30">
        <f>IFERROR(FIND("-", 'Upload Data'!$B643, 1), 1000)</f>
        <v>1000</v>
      </c>
      <c r="Z656" s="30">
        <f>IFERROR(FIND("-", 'Upload Data'!$B643, Y656 + 1), 1000)</f>
        <v>1000</v>
      </c>
      <c r="AA656" s="30" t="str">
        <f>IFERROR(LEFT('Upload Data'!$B643, Y656 - 1), "")</f>
        <v/>
      </c>
      <c r="AB656" s="30" t="str">
        <f>IFERROR(MID('Upload Data'!$B643, Y656 + 1, Z656 - Y656 - 1), "")</f>
        <v/>
      </c>
      <c r="AC656" s="30">
        <f>IFERROR(VALUE(RIGHT('Upload Data'!$B643, 6)), -1)</f>
        <v>-1</v>
      </c>
    </row>
    <row r="657" spans="1:29">
      <c r="A657" s="29">
        <f t="shared" si="84"/>
        <v>644</v>
      </c>
      <c r="B657" s="28" t="b">
        <f>NOT(IFERROR('Upload Data'!A644 = "ERROR", TRUE))</f>
        <v>1</v>
      </c>
      <c r="C657" s="28">
        <f t="shared" si="85"/>
        <v>644</v>
      </c>
      <c r="D657" s="30" t="b">
        <f>IF(B657, ('Upload Data'!A644 &amp; 'Upload Data'!B644 &amp; 'Upload Data'!D644 &amp; 'Upload Data'!E644 &amp; 'Upload Data'!F644) &lt;&gt; "", FALSE)</f>
        <v>0</v>
      </c>
      <c r="E657" s="28" t="str">
        <f t="shared" si="81"/>
        <v/>
      </c>
      <c r="F657" s="28" t="str">
        <f t="shared" si="82"/>
        <v/>
      </c>
      <c r="G657" s="30" t="b">
        <f t="shared" si="83"/>
        <v>1</v>
      </c>
      <c r="H657" s="30" t="b">
        <f>IFERROR(AND(OR(NOT(D657), 'Upload Data'!$A644 &lt;&gt; "", 'Upload Data'!$B644 &lt;&gt; ""), I657, J657, S657 &lt;= 1), FALSE)</f>
        <v>1</v>
      </c>
      <c r="I657" s="30" t="b">
        <f t="shared" si="86"/>
        <v>1</v>
      </c>
      <c r="J657" s="30" t="b">
        <f t="shared" si="87"/>
        <v>1</v>
      </c>
      <c r="K657" s="31" t="s">
        <v>81</v>
      </c>
      <c r="L657" s="31" t="s">
        <v>81</v>
      </c>
      <c r="M657" s="30" t="b">
        <f>IFERROR(OR(NOT(D657), 'Upload Data'!E644 &lt;&gt; ""), FALSE)</f>
        <v>1</v>
      </c>
      <c r="N657" s="30" t="b">
        <f>IFERROR(OR(AND(NOT(D657), 'Upload Data'!F644 = ""), IFERROR(MATCH('Upload Data'!F644, listTradingRelationship, 0), FALSE)), FALSE)</f>
        <v>1</v>
      </c>
      <c r="O657" s="30"/>
      <c r="P657" s="30"/>
      <c r="Q657" s="30"/>
      <c r="R657" s="30" t="str">
        <f>IFERROR(IF('Upload Data'!$A644 &lt;&gt; "", 'Upload Data'!$A644, 'Upload Data'!$B644) &amp; "-" &amp; 'Upload Data'!$C644, "-")</f>
        <v>-</v>
      </c>
      <c r="S657" s="30">
        <f t="shared" si="88"/>
        <v>0</v>
      </c>
      <c r="T657" s="30"/>
      <c r="U657" s="30" t="b">
        <f>IFERROR(OR('Upload Data'!$A644 = "", IFERROR(AND(LEN('Upload Data'!$A644 ) = 11, LEFT('Upload Data'!$A644, 4) = "FSC-", MID('Upload Data'!$A644, 5, 1) &gt;= "A", MID('Upload Data'!$A644, 5, 1) &lt;= "Z", V657 &gt; 0, INT(V657) = V657), FALSE)), FALSE)</f>
        <v>1</v>
      </c>
      <c r="V657" s="30">
        <f>IFERROR(VALUE(RIGHT('Upload Data'!$A644, 6)), -1)</f>
        <v>-1</v>
      </c>
      <c r="W657" s="30"/>
      <c r="X657" s="30" t="b">
        <f>IFERROR(OR('Upload Data'!$B644 = "", IFERROR(AND(LEN(AA657) &gt;= 2, MATCH(AB657, listCertificateTypes, 0), AC657 &gt; -1, INT(AC657) = AC657), FALSE)), FALSE)</f>
        <v>1</v>
      </c>
      <c r="Y657" s="30">
        <f>IFERROR(FIND("-", 'Upload Data'!$B644, 1), 1000)</f>
        <v>1000</v>
      </c>
      <c r="Z657" s="30">
        <f>IFERROR(FIND("-", 'Upload Data'!$B644, Y657 + 1), 1000)</f>
        <v>1000</v>
      </c>
      <c r="AA657" s="30" t="str">
        <f>IFERROR(LEFT('Upload Data'!$B644, Y657 - 1), "")</f>
        <v/>
      </c>
      <c r="AB657" s="30" t="str">
        <f>IFERROR(MID('Upload Data'!$B644, Y657 + 1, Z657 - Y657 - 1), "")</f>
        <v/>
      </c>
      <c r="AC657" s="30">
        <f>IFERROR(VALUE(RIGHT('Upload Data'!$B644, 6)), -1)</f>
        <v>-1</v>
      </c>
    </row>
    <row r="658" spans="1:29">
      <c r="A658" s="29">
        <f t="shared" si="84"/>
        <v>645</v>
      </c>
      <c r="B658" s="28" t="b">
        <f>NOT(IFERROR('Upload Data'!A645 = "ERROR", TRUE))</f>
        <v>1</v>
      </c>
      <c r="C658" s="28">
        <f t="shared" si="85"/>
        <v>645</v>
      </c>
      <c r="D658" s="30" t="b">
        <f>IF(B658, ('Upload Data'!A645 &amp; 'Upload Data'!B645 &amp; 'Upload Data'!D645 &amp; 'Upload Data'!E645 &amp; 'Upload Data'!F645) &lt;&gt; "", FALSE)</f>
        <v>0</v>
      </c>
      <c r="E658" s="28" t="str">
        <f t="shared" si="81"/>
        <v/>
      </c>
      <c r="F658" s="28" t="str">
        <f t="shared" si="82"/>
        <v/>
      </c>
      <c r="G658" s="30" t="b">
        <f t="shared" si="83"/>
        <v>1</v>
      </c>
      <c r="H658" s="30" t="b">
        <f>IFERROR(AND(OR(NOT(D658), 'Upload Data'!$A645 &lt;&gt; "", 'Upload Data'!$B645 &lt;&gt; ""), I658, J658, S658 &lt;= 1), FALSE)</f>
        <v>1</v>
      </c>
      <c r="I658" s="30" t="b">
        <f t="shared" si="86"/>
        <v>1</v>
      </c>
      <c r="J658" s="30" t="b">
        <f t="shared" si="87"/>
        <v>1</v>
      </c>
      <c r="K658" s="31" t="s">
        <v>81</v>
      </c>
      <c r="L658" s="31" t="s">
        <v>81</v>
      </c>
      <c r="M658" s="30" t="b">
        <f>IFERROR(OR(NOT(D658), 'Upload Data'!E645 &lt;&gt; ""), FALSE)</f>
        <v>1</v>
      </c>
      <c r="N658" s="30" t="b">
        <f>IFERROR(OR(AND(NOT(D658), 'Upload Data'!F645 = ""), IFERROR(MATCH('Upload Data'!F645, listTradingRelationship, 0), FALSE)), FALSE)</f>
        <v>1</v>
      </c>
      <c r="O658" s="30"/>
      <c r="P658" s="30"/>
      <c r="Q658" s="30"/>
      <c r="R658" s="30" t="str">
        <f>IFERROR(IF('Upload Data'!$A645 &lt;&gt; "", 'Upload Data'!$A645, 'Upload Data'!$B645) &amp; "-" &amp; 'Upload Data'!$C645, "-")</f>
        <v>-</v>
      </c>
      <c r="S658" s="30">
        <f t="shared" si="88"/>
        <v>0</v>
      </c>
      <c r="T658" s="30"/>
      <c r="U658" s="30" t="b">
        <f>IFERROR(OR('Upload Data'!$A645 = "", IFERROR(AND(LEN('Upload Data'!$A645 ) = 11, LEFT('Upload Data'!$A645, 4) = "FSC-", MID('Upload Data'!$A645, 5, 1) &gt;= "A", MID('Upload Data'!$A645, 5, 1) &lt;= "Z", V658 &gt; 0, INT(V658) = V658), FALSE)), FALSE)</f>
        <v>1</v>
      </c>
      <c r="V658" s="30">
        <f>IFERROR(VALUE(RIGHT('Upload Data'!$A645, 6)), -1)</f>
        <v>-1</v>
      </c>
      <c r="W658" s="30"/>
      <c r="X658" s="30" t="b">
        <f>IFERROR(OR('Upload Data'!$B645 = "", IFERROR(AND(LEN(AA658) &gt;= 2, MATCH(AB658, listCertificateTypes, 0), AC658 &gt; -1, INT(AC658) = AC658), FALSE)), FALSE)</f>
        <v>1</v>
      </c>
      <c r="Y658" s="30">
        <f>IFERROR(FIND("-", 'Upload Data'!$B645, 1), 1000)</f>
        <v>1000</v>
      </c>
      <c r="Z658" s="30">
        <f>IFERROR(FIND("-", 'Upload Data'!$B645, Y658 + 1), 1000)</f>
        <v>1000</v>
      </c>
      <c r="AA658" s="30" t="str">
        <f>IFERROR(LEFT('Upload Data'!$B645, Y658 - 1), "")</f>
        <v/>
      </c>
      <c r="AB658" s="30" t="str">
        <f>IFERROR(MID('Upload Data'!$B645, Y658 + 1, Z658 - Y658 - 1), "")</f>
        <v/>
      </c>
      <c r="AC658" s="30">
        <f>IFERROR(VALUE(RIGHT('Upload Data'!$B645, 6)), -1)</f>
        <v>-1</v>
      </c>
    </row>
    <row r="659" spans="1:29">
      <c r="A659" s="29">
        <f t="shared" si="84"/>
        <v>646</v>
      </c>
      <c r="B659" s="28" t="b">
        <f>NOT(IFERROR('Upload Data'!A646 = "ERROR", TRUE))</f>
        <v>1</v>
      </c>
      <c r="C659" s="28">
        <f t="shared" si="85"/>
        <v>646</v>
      </c>
      <c r="D659" s="30" t="b">
        <f>IF(B659, ('Upload Data'!A646 &amp; 'Upload Data'!B646 &amp; 'Upload Data'!D646 &amp; 'Upload Data'!E646 &amp; 'Upload Data'!F646) &lt;&gt; "", FALSE)</f>
        <v>0</v>
      </c>
      <c r="E659" s="28" t="str">
        <f t="shared" si="81"/>
        <v/>
      </c>
      <c r="F659" s="28" t="str">
        <f t="shared" si="82"/>
        <v/>
      </c>
      <c r="G659" s="30" t="b">
        <f t="shared" si="83"/>
        <v>1</v>
      </c>
      <c r="H659" s="30" t="b">
        <f>IFERROR(AND(OR(NOT(D659), 'Upload Data'!$A646 &lt;&gt; "", 'Upload Data'!$B646 &lt;&gt; ""), I659, J659, S659 &lt;= 1), FALSE)</f>
        <v>1</v>
      </c>
      <c r="I659" s="30" t="b">
        <f t="shared" si="86"/>
        <v>1</v>
      </c>
      <c r="J659" s="30" t="b">
        <f t="shared" si="87"/>
        <v>1</v>
      </c>
      <c r="K659" s="31" t="s">
        <v>81</v>
      </c>
      <c r="L659" s="31" t="s">
        <v>81</v>
      </c>
      <c r="M659" s="30" t="b">
        <f>IFERROR(OR(NOT(D659), 'Upload Data'!E646 &lt;&gt; ""), FALSE)</f>
        <v>1</v>
      </c>
      <c r="N659" s="30" t="b">
        <f>IFERROR(OR(AND(NOT(D659), 'Upload Data'!F646 = ""), IFERROR(MATCH('Upload Data'!F646, listTradingRelationship, 0), FALSE)), FALSE)</f>
        <v>1</v>
      </c>
      <c r="O659" s="30"/>
      <c r="P659" s="30"/>
      <c r="Q659" s="30"/>
      <c r="R659" s="30" t="str">
        <f>IFERROR(IF('Upload Data'!$A646 &lt;&gt; "", 'Upload Data'!$A646, 'Upload Data'!$B646) &amp; "-" &amp; 'Upload Data'!$C646, "-")</f>
        <v>-</v>
      </c>
      <c r="S659" s="30">
        <f t="shared" si="88"/>
        <v>0</v>
      </c>
      <c r="T659" s="30"/>
      <c r="U659" s="30" t="b">
        <f>IFERROR(OR('Upload Data'!$A646 = "", IFERROR(AND(LEN('Upload Data'!$A646 ) = 11, LEFT('Upload Data'!$A646, 4) = "FSC-", MID('Upload Data'!$A646, 5, 1) &gt;= "A", MID('Upload Data'!$A646, 5, 1) &lt;= "Z", V659 &gt; 0, INT(V659) = V659), FALSE)), FALSE)</f>
        <v>1</v>
      </c>
      <c r="V659" s="30">
        <f>IFERROR(VALUE(RIGHT('Upload Data'!$A646, 6)), -1)</f>
        <v>-1</v>
      </c>
      <c r="W659" s="30"/>
      <c r="X659" s="30" t="b">
        <f>IFERROR(OR('Upload Data'!$B646 = "", IFERROR(AND(LEN(AA659) &gt;= 2, MATCH(AB659, listCertificateTypes, 0), AC659 &gt; -1, INT(AC659) = AC659), FALSE)), FALSE)</f>
        <v>1</v>
      </c>
      <c r="Y659" s="30">
        <f>IFERROR(FIND("-", 'Upload Data'!$B646, 1), 1000)</f>
        <v>1000</v>
      </c>
      <c r="Z659" s="30">
        <f>IFERROR(FIND("-", 'Upload Data'!$B646, Y659 + 1), 1000)</f>
        <v>1000</v>
      </c>
      <c r="AA659" s="30" t="str">
        <f>IFERROR(LEFT('Upload Data'!$B646, Y659 - 1), "")</f>
        <v/>
      </c>
      <c r="AB659" s="30" t="str">
        <f>IFERROR(MID('Upload Data'!$B646, Y659 + 1, Z659 - Y659 - 1), "")</f>
        <v/>
      </c>
      <c r="AC659" s="30">
        <f>IFERROR(VALUE(RIGHT('Upload Data'!$B646, 6)), -1)</f>
        <v>-1</v>
      </c>
    </row>
    <row r="660" spans="1:29">
      <c r="A660" s="29">
        <f t="shared" si="84"/>
        <v>647</v>
      </c>
      <c r="B660" s="28" t="b">
        <f>NOT(IFERROR('Upload Data'!A647 = "ERROR", TRUE))</f>
        <v>1</v>
      </c>
      <c r="C660" s="28">
        <f t="shared" si="85"/>
        <v>647</v>
      </c>
      <c r="D660" s="30" t="b">
        <f>IF(B660, ('Upload Data'!A647 &amp; 'Upload Data'!B647 &amp; 'Upload Data'!D647 &amp; 'Upload Data'!E647 &amp; 'Upload Data'!F647) &lt;&gt; "", FALSE)</f>
        <v>0</v>
      </c>
      <c r="E660" s="28" t="str">
        <f t="shared" si="81"/>
        <v/>
      </c>
      <c r="F660" s="28" t="str">
        <f t="shared" si="82"/>
        <v/>
      </c>
      <c r="G660" s="30" t="b">
        <f t="shared" si="83"/>
        <v>1</v>
      </c>
      <c r="H660" s="30" t="b">
        <f>IFERROR(AND(OR(NOT(D660), 'Upload Data'!$A647 &lt;&gt; "", 'Upload Data'!$B647 &lt;&gt; ""), I660, J660, S660 &lt;= 1), FALSE)</f>
        <v>1</v>
      </c>
      <c r="I660" s="30" t="b">
        <f t="shared" si="86"/>
        <v>1</v>
      </c>
      <c r="J660" s="30" t="b">
        <f t="shared" si="87"/>
        <v>1</v>
      </c>
      <c r="K660" s="31" t="s">
        <v>81</v>
      </c>
      <c r="L660" s="31" t="s">
        <v>81</v>
      </c>
      <c r="M660" s="30" t="b">
        <f>IFERROR(OR(NOT(D660), 'Upload Data'!E647 &lt;&gt; ""), FALSE)</f>
        <v>1</v>
      </c>
      <c r="N660" s="30" t="b">
        <f>IFERROR(OR(AND(NOT(D660), 'Upload Data'!F647 = ""), IFERROR(MATCH('Upload Data'!F647, listTradingRelationship, 0), FALSE)), FALSE)</f>
        <v>1</v>
      </c>
      <c r="O660" s="30"/>
      <c r="P660" s="30"/>
      <c r="Q660" s="30"/>
      <c r="R660" s="30" t="str">
        <f>IFERROR(IF('Upload Data'!$A647 &lt;&gt; "", 'Upload Data'!$A647, 'Upload Data'!$B647) &amp; "-" &amp; 'Upload Data'!$C647, "-")</f>
        <v>-</v>
      </c>
      <c r="S660" s="30">
        <f t="shared" si="88"/>
        <v>0</v>
      </c>
      <c r="T660" s="30"/>
      <c r="U660" s="30" t="b">
        <f>IFERROR(OR('Upload Data'!$A647 = "", IFERROR(AND(LEN('Upload Data'!$A647 ) = 11, LEFT('Upload Data'!$A647, 4) = "FSC-", MID('Upload Data'!$A647, 5, 1) &gt;= "A", MID('Upload Data'!$A647, 5, 1) &lt;= "Z", V660 &gt; 0, INT(V660) = V660), FALSE)), FALSE)</f>
        <v>1</v>
      </c>
      <c r="V660" s="30">
        <f>IFERROR(VALUE(RIGHT('Upload Data'!$A647, 6)), -1)</f>
        <v>-1</v>
      </c>
      <c r="W660" s="30"/>
      <c r="X660" s="30" t="b">
        <f>IFERROR(OR('Upload Data'!$B647 = "", IFERROR(AND(LEN(AA660) &gt;= 2, MATCH(AB660, listCertificateTypes, 0), AC660 &gt; -1, INT(AC660) = AC660), FALSE)), FALSE)</f>
        <v>1</v>
      </c>
      <c r="Y660" s="30">
        <f>IFERROR(FIND("-", 'Upload Data'!$B647, 1), 1000)</f>
        <v>1000</v>
      </c>
      <c r="Z660" s="30">
        <f>IFERROR(FIND("-", 'Upload Data'!$B647, Y660 + 1), 1000)</f>
        <v>1000</v>
      </c>
      <c r="AA660" s="30" t="str">
        <f>IFERROR(LEFT('Upload Data'!$B647, Y660 - 1), "")</f>
        <v/>
      </c>
      <c r="AB660" s="30" t="str">
        <f>IFERROR(MID('Upload Data'!$B647, Y660 + 1, Z660 - Y660 - 1), "")</f>
        <v/>
      </c>
      <c r="AC660" s="30">
        <f>IFERROR(VALUE(RIGHT('Upload Data'!$B647, 6)), -1)</f>
        <v>-1</v>
      </c>
    </row>
    <row r="661" spans="1:29">
      <c r="A661" s="29">
        <f t="shared" si="84"/>
        <v>648</v>
      </c>
      <c r="B661" s="28" t="b">
        <f>NOT(IFERROR('Upload Data'!A648 = "ERROR", TRUE))</f>
        <v>1</v>
      </c>
      <c r="C661" s="28">
        <f t="shared" si="85"/>
        <v>648</v>
      </c>
      <c r="D661" s="30" t="b">
        <f>IF(B661, ('Upload Data'!A648 &amp; 'Upload Data'!B648 &amp; 'Upload Data'!D648 &amp; 'Upload Data'!E648 &amp; 'Upload Data'!F648) &lt;&gt; "", FALSE)</f>
        <v>0</v>
      </c>
      <c r="E661" s="28" t="str">
        <f t="shared" si="81"/>
        <v/>
      </c>
      <c r="F661" s="28" t="str">
        <f t="shared" si="82"/>
        <v/>
      </c>
      <c r="G661" s="30" t="b">
        <f t="shared" si="83"/>
        <v>1</v>
      </c>
      <c r="H661" s="30" t="b">
        <f>IFERROR(AND(OR(NOT(D661), 'Upload Data'!$A648 &lt;&gt; "", 'Upload Data'!$B648 &lt;&gt; ""), I661, J661, S661 &lt;= 1), FALSE)</f>
        <v>1</v>
      </c>
      <c r="I661" s="30" t="b">
        <f t="shared" si="86"/>
        <v>1</v>
      </c>
      <c r="J661" s="30" t="b">
        <f t="shared" si="87"/>
        <v>1</v>
      </c>
      <c r="K661" s="31" t="s">
        <v>81</v>
      </c>
      <c r="L661" s="31" t="s">
        <v>81</v>
      </c>
      <c r="M661" s="30" t="b">
        <f>IFERROR(OR(NOT(D661), 'Upload Data'!E648 &lt;&gt; ""), FALSE)</f>
        <v>1</v>
      </c>
      <c r="N661" s="30" t="b">
        <f>IFERROR(OR(AND(NOT(D661), 'Upload Data'!F648 = ""), IFERROR(MATCH('Upload Data'!F648, listTradingRelationship, 0), FALSE)), FALSE)</f>
        <v>1</v>
      </c>
      <c r="O661" s="30"/>
      <c r="P661" s="30"/>
      <c r="Q661" s="30"/>
      <c r="R661" s="30" t="str">
        <f>IFERROR(IF('Upload Data'!$A648 &lt;&gt; "", 'Upload Data'!$A648, 'Upload Data'!$B648) &amp; "-" &amp; 'Upload Data'!$C648, "-")</f>
        <v>-</v>
      </c>
      <c r="S661" s="30">
        <f t="shared" si="88"/>
        <v>0</v>
      </c>
      <c r="T661" s="30"/>
      <c r="U661" s="30" t="b">
        <f>IFERROR(OR('Upload Data'!$A648 = "", IFERROR(AND(LEN('Upload Data'!$A648 ) = 11, LEFT('Upload Data'!$A648, 4) = "FSC-", MID('Upload Data'!$A648, 5, 1) &gt;= "A", MID('Upload Data'!$A648, 5, 1) &lt;= "Z", V661 &gt; 0, INT(V661) = V661), FALSE)), FALSE)</f>
        <v>1</v>
      </c>
      <c r="V661" s="30">
        <f>IFERROR(VALUE(RIGHT('Upload Data'!$A648, 6)), -1)</f>
        <v>-1</v>
      </c>
      <c r="W661" s="30"/>
      <c r="X661" s="30" t="b">
        <f>IFERROR(OR('Upload Data'!$B648 = "", IFERROR(AND(LEN(AA661) &gt;= 2, MATCH(AB661, listCertificateTypes, 0), AC661 &gt; -1, INT(AC661) = AC661), FALSE)), FALSE)</f>
        <v>1</v>
      </c>
      <c r="Y661" s="30">
        <f>IFERROR(FIND("-", 'Upload Data'!$B648, 1), 1000)</f>
        <v>1000</v>
      </c>
      <c r="Z661" s="30">
        <f>IFERROR(FIND("-", 'Upload Data'!$B648, Y661 + 1), 1000)</f>
        <v>1000</v>
      </c>
      <c r="AA661" s="30" t="str">
        <f>IFERROR(LEFT('Upload Data'!$B648, Y661 - 1), "")</f>
        <v/>
      </c>
      <c r="AB661" s="30" t="str">
        <f>IFERROR(MID('Upload Data'!$B648, Y661 + 1, Z661 - Y661 - 1), "")</f>
        <v/>
      </c>
      <c r="AC661" s="30">
        <f>IFERROR(VALUE(RIGHT('Upload Data'!$B648, 6)), -1)</f>
        <v>-1</v>
      </c>
    </row>
    <row r="662" spans="1:29">
      <c r="A662" s="29">
        <f t="shared" si="84"/>
        <v>649</v>
      </c>
      <c r="B662" s="28" t="b">
        <f>NOT(IFERROR('Upload Data'!A649 = "ERROR", TRUE))</f>
        <v>1</v>
      </c>
      <c r="C662" s="28">
        <f t="shared" si="85"/>
        <v>649</v>
      </c>
      <c r="D662" s="30" t="b">
        <f>IF(B662, ('Upload Data'!A649 &amp; 'Upload Data'!B649 &amp; 'Upload Data'!D649 &amp; 'Upload Data'!E649 &amp; 'Upload Data'!F649) &lt;&gt; "", FALSE)</f>
        <v>0</v>
      </c>
      <c r="E662" s="28" t="str">
        <f t="shared" si="81"/>
        <v/>
      </c>
      <c r="F662" s="28" t="str">
        <f t="shared" si="82"/>
        <v/>
      </c>
      <c r="G662" s="30" t="b">
        <f t="shared" si="83"/>
        <v>1</v>
      </c>
      <c r="H662" s="30" t="b">
        <f>IFERROR(AND(OR(NOT(D662), 'Upload Data'!$A649 &lt;&gt; "", 'Upload Data'!$B649 &lt;&gt; ""), I662, J662, S662 &lt;= 1), FALSE)</f>
        <v>1</v>
      </c>
      <c r="I662" s="30" t="b">
        <f t="shared" si="86"/>
        <v>1</v>
      </c>
      <c r="J662" s="30" t="b">
        <f t="shared" si="87"/>
        <v>1</v>
      </c>
      <c r="K662" s="31" t="s">
        <v>81</v>
      </c>
      <c r="L662" s="31" t="s">
        <v>81</v>
      </c>
      <c r="M662" s="30" t="b">
        <f>IFERROR(OR(NOT(D662), 'Upload Data'!E649 &lt;&gt; ""), FALSE)</f>
        <v>1</v>
      </c>
      <c r="N662" s="30" t="b">
        <f>IFERROR(OR(AND(NOT(D662), 'Upload Data'!F649 = ""), IFERROR(MATCH('Upload Data'!F649, listTradingRelationship, 0), FALSE)), FALSE)</f>
        <v>1</v>
      </c>
      <c r="O662" s="30"/>
      <c r="P662" s="30"/>
      <c r="Q662" s="30"/>
      <c r="R662" s="30" t="str">
        <f>IFERROR(IF('Upload Data'!$A649 &lt;&gt; "", 'Upload Data'!$A649, 'Upload Data'!$B649) &amp; "-" &amp; 'Upload Data'!$C649, "-")</f>
        <v>-</v>
      </c>
      <c r="S662" s="30">
        <f t="shared" si="88"/>
        <v>0</v>
      </c>
      <c r="T662" s="30"/>
      <c r="U662" s="30" t="b">
        <f>IFERROR(OR('Upload Data'!$A649 = "", IFERROR(AND(LEN('Upload Data'!$A649 ) = 11, LEFT('Upload Data'!$A649, 4) = "FSC-", MID('Upload Data'!$A649, 5, 1) &gt;= "A", MID('Upload Data'!$A649, 5, 1) &lt;= "Z", V662 &gt; 0, INT(V662) = V662), FALSE)), FALSE)</f>
        <v>1</v>
      </c>
      <c r="V662" s="30">
        <f>IFERROR(VALUE(RIGHT('Upload Data'!$A649, 6)), -1)</f>
        <v>-1</v>
      </c>
      <c r="W662" s="30"/>
      <c r="X662" s="30" t="b">
        <f>IFERROR(OR('Upload Data'!$B649 = "", IFERROR(AND(LEN(AA662) &gt;= 2, MATCH(AB662, listCertificateTypes, 0), AC662 &gt; -1, INT(AC662) = AC662), FALSE)), FALSE)</f>
        <v>1</v>
      </c>
      <c r="Y662" s="30">
        <f>IFERROR(FIND("-", 'Upload Data'!$B649, 1), 1000)</f>
        <v>1000</v>
      </c>
      <c r="Z662" s="30">
        <f>IFERROR(FIND("-", 'Upload Data'!$B649, Y662 + 1), 1000)</f>
        <v>1000</v>
      </c>
      <c r="AA662" s="30" t="str">
        <f>IFERROR(LEFT('Upload Data'!$B649, Y662 - 1), "")</f>
        <v/>
      </c>
      <c r="AB662" s="30" t="str">
        <f>IFERROR(MID('Upload Data'!$B649, Y662 + 1, Z662 - Y662 - 1), "")</f>
        <v/>
      </c>
      <c r="AC662" s="30">
        <f>IFERROR(VALUE(RIGHT('Upload Data'!$B649, 6)), -1)</f>
        <v>-1</v>
      </c>
    </row>
    <row r="663" spans="1:29">
      <c r="A663" s="29">
        <f t="shared" si="84"/>
        <v>650</v>
      </c>
      <c r="B663" s="28" t="b">
        <f>NOT(IFERROR('Upload Data'!A650 = "ERROR", TRUE))</f>
        <v>1</v>
      </c>
      <c r="C663" s="28">
        <f t="shared" si="85"/>
        <v>650</v>
      </c>
      <c r="D663" s="30" t="b">
        <f>IF(B663, ('Upload Data'!A650 &amp; 'Upload Data'!B650 &amp; 'Upload Data'!D650 &amp; 'Upload Data'!E650 &amp; 'Upload Data'!F650) &lt;&gt; "", FALSE)</f>
        <v>0</v>
      </c>
      <c r="E663" s="28" t="str">
        <f t="shared" si="81"/>
        <v/>
      </c>
      <c r="F663" s="28" t="str">
        <f t="shared" si="82"/>
        <v/>
      </c>
      <c r="G663" s="30" t="b">
        <f t="shared" si="83"/>
        <v>1</v>
      </c>
      <c r="H663" s="30" t="b">
        <f>IFERROR(AND(OR(NOT(D663), 'Upload Data'!$A650 &lt;&gt; "", 'Upload Data'!$B650 &lt;&gt; ""), I663, J663, S663 &lt;= 1), FALSE)</f>
        <v>1</v>
      </c>
      <c r="I663" s="30" t="b">
        <f t="shared" si="86"/>
        <v>1</v>
      </c>
      <c r="J663" s="30" t="b">
        <f t="shared" si="87"/>
        <v>1</v>
      </c>
      <c r="K663" s="31" t="s">
        <v>81</v>
      </c>
      <c r="L663" s="31" t="s">
        <v>81</v>
      </c>
      <c r="M663" s="30" t="b">
        <f>IFERROR(OR(NOT(D663), 'Upload Data'!E650 &lt;&gt; ""), FALSE)</f>
        <v>1</v>
      </c>
      <c r="N663" s="30" t="b">
        <f>IFERROR(OR(AND(NOT(D663), 'Upload Data'!F650 = ""), IFERROR(MATCH('Upload Data'!F650, listTradingRelationship, 0), FALSE)), FALSE)</f>
        <v>1</v>
      </c>
      <c r="O663" s="30"/>
      <c r="P663" s="30"/>
      <c r="Q663" s="30"/>
      <c r="R663" s="30" t="str">
        <f>IFERROR(IF('Upload Data'!$A650 &lt;&gt; "", 'Upload Data'!$A650, 'Upload Data'!$B650) &amp; "-" &amp; 'Upload Data'!$C650, "-")</f>
        <v>-</v>
      </c>
      <c r="S663" s="30">
        <f t="shared" si="88"/>
        <v>0</v>
      </c>
      <c r="T663" s="30"/>
      <c r="U663" s="30" t="b">
        <f>IFERROR(OR('Upload Data'!$A650 = "", IFERROR(AND(LEN('Upload Data'!$A650 ) = 11, LEFT('Upload Data'!$A650, 4) = "FSC-", MID('Upload Data'!$A650, 5, 1) &gt;= "A", MID('Upload Data'!$A650, 5, 1) &lt;= "Z", V663 &gt; 0, INT(V663) = V663), FALSE)), FALSE)</f>
        <v>1</v>
      </c>
      <c r="V663" s="30">
        <f>IFERROR(VALUE(RIGHT('Upload Data'!$A650, 6)), -1)</f>
        <v>-1</v>
      </c>
      <c r="W663" s="30"/>
      <c r="X663" s="30" t="b">
        <f>IFERROR(OR('Upload Data'!$B650 = "", IFERROR(AND(LEN(AA663) &gt;= 2, MATCH(AB663, listCertificateTypes, 0), AC663 &gt; -1, INT(AC663) = AC663), FALSE)), FALSE)</f>
        <v>1</v>
      </c>
      <c r="Y663" s="30">
        <f>IFERROR(FIND("-", 'Upload Data'!$B650, 1), 1000)</f>
        <v>1000</v>
      </c>
      <c r="Z663" s="30">
        <f>IFERROR(FIND("-", 'Upload Data'!$B650, Y663 + 1), 1000)</f>
        <v>1000</v>
      </c>
      <c r="AA663" s="30" t="str">
        <f>IFERROR(LEFT('Upload Data'!$B650, Y663 - 1), "")</f>
        <v/>
      </c>
      <c r="AB663" s="30" t="str">
        <f>IFERROR(MID('Upload Data'!$B650, Y663 + 1, Z663 - Y663 - 1), "")</f>
        <v/>
      </c>
      <c r="AC663" s="30">
        <f>IFERROR(VALUE(RIGHT('Upload Data'!$B650, 6)), -1)</f>
        <v>-1</v>
      </c>
    </row>
    <row r="664" spans="1:29">
      <c r="A664" s="29">
        <f t="shared" si="84"/>
        <v>651</v>
      </c>
      <c r="B664" s="28" t="b">
        <f>NOT(IFERROR('Upload Data'!A651 = "ERROR", TRUE))</f>
        <v>1</v>
      </c>
      <c r="C664" s="28">
        <f t="shared" si="85"/>
        <v>651</v>
      </c>
      <c r="D664" s="30" t="b">
        <f>IF(B664, ('Upload Data'!A651 &amp; 'Upload Data'!B651 &amp; 'Upload Data'!D651 &amp; 'Upload Data'!E651 &amp; 'Upload Data'!F651) &lt;&gt; "", FALSE)</f>
        <v>0</v>
      </c>
      <c r="E664" s="28" t="str">
        <f t="shared" si="81"/>
        <v/>
      </c>
      <c r="F664" s="28" t="str">
        <f t="shared" si="82"/>
        <v/>
      </c>
      <c r="G664" s="30" t="b">
        <f t="shared" si="83"/>
        <v>1</v>
      </c>
      <c r="H664" s="30" t="b">
        <f>IFERROR(AND(OR(NOT(D664), 'Upload Data'!$A651 &lt;&gt; "", 'Upload Data'!$B651 &lt;&gt; ""), I664, J664, S664 &lt;= 1), FALSE)</f>
        <v>1</v>
      </c>
      <c r="I664" s="30" t="b">
        <f t="shared" si="86"/>
        <v>1</v>
      </c>
      <c r="J664" s="30" t="b">
        <f t="shared" si="87"/>
        <v>1</v>
      </c>
      <c r="K664" s="31" t="s">
        <v>81</v>
      </c>
      <c r="L664" s="31" t="s">
        <v>81</v>
      </c>
      <c r="M664" s="30" t="b">
        <f>IFERROR(OR(NOT(D664), 'Upload Data'!E651 &lt;&gt; ""), FALSE)</f>
        <v>1</v>
      </c>
      <c r="N664" s="30" t="b">
        <f>IFERROR(OR(AND(NOT(D664), 'Upload Data'!F651 = ""), IFERROR(MATCH('Upload Data'!F651, listTradingRelationship, 0), FALSE)), FALSE)</f>
        <v>1</v>
      </c>
      <c r="O664" s="30"/>
      <c r="P664" s="30"/>
      <c r="Q664" s="30"/>
      <c r="R664" s="30" t="str">
        <f>IFERROR(IF('Upload Data'!$A651 &lt;&gt; "", 'Upload Data'!$A651, 'Upload Data'!$B651) &amp; "-" &amp; 'Upload Data'!$C651, "-")</f>
        <v>-</v>
      </c>
      <c r="S664" s="30">
        <f t="shared" si="88"/>
        <v>0</v>
      </c>
      <c r="T664" s="30"/>
      <c r="U664" s="30" t="b">
        <f>IFERROR(OR('Upload Data'!$A651 = "", IFERROR(AND(LEN('Upload Data'!$A651 ) = 11, LEFT('Upload Data'!$A651, 4) = "FSC-", MID('Upload Data'!$A651, 5, 1) &gt;= "A", MID('Upload Data'!$A651, 5, 1) &lt;= "Z", V664 &gt; 0, INT(V664) = V664), FALSE)), FALSE)</f>
        <v>1</v>
      </c>
      <c r="V664" s="30">
        <f>IFERROR(VALUE(RIGHT('Upload Data'!$A651, 6)), -1)</f>
        <v>-1</v>
      </c>
      <c r="W664" s="30"/>
      <c r="X664" s="30" t="b">
        <f>IFERROR(OR('Upload Data'!$B651 = "", IFERROR(AND(LEN(AA664) &gt;= 2, MATCH(AB664, listCertificateTypes, 0), AC664 &gt; -1, INT(AC664) = AC664), FALSE)), FALSE)</f>
        <v>1</v>
      </c>
      <c r="Y664" s="30">
        <f>IFERROR(FIND("-", 'Upload Data'!$B651, 1), 1000)</f>
        <v>1000</v>
      </c>
      <c r="Z664" s="30">
        <f>IFERROR(FIND("-", 'Upload Data'!$B651, Y664 + 1), 1000)</f>
        <v>1000</v>
      </c>
      <c r="AA664" s="30" t="str">
        <f>IFERROR(LEFT('Upload Data'!$B651, Y664 - 1), "")</f>
        <v/>
      </c>
      <c r="AB664" s="30" t="str">
        <f>IFERROR(MID('Upload Data'!$B651, Y664 + 1, Z664 - Y664 - 1), "")</f>
        <v/>
      </c>
      <c r="AC664" s="30">
        <f>IFERROR(VALUE(RIGHT('Upload Data'!$B651, 6)), -1)</f>
        <v>-1</v>
      </c>
    </row>
    <row r="665" spans="1:29">
      <c r="A665" s="29">
        <f t="shared" si="84"/>
        <v>652</v>
      </c>
      <c r="B665" s="28" t="b">
        <f>NOT(IFERROR('Upload Data'!A652 = "ERROR", TRUE))</f>
        <v>1</v>
      </c>
      <c r="C665" s="28">
        <f t="shared" si="85"/>
        <v>652</v>
      </c>
      <c r="D665" s="30" t="b">
        <f>IF(B665, ('Upload Data'!A652 &amp; 'Upload Data'!B652 &amp; 'Upload Data'!D652 &amp; 'Upload Data'!E652 &amp; 'Upload Data'!F652) &lt;&gt; "", FALSE)</f>
        <v>0</v>
      </c>
      <c r="E665" s="28" t="str">
        <f t="shared" si="81"/>
        <v/>
      </c>
      <c r="F665" s="28" t="str">
        <f t="shared" si="82"/>
        <v/>
      </c>
      <c r="G665" s="30" t="b">
        <f t="shared" si="83"/>
        <v>1</v>
      </c>
      <c r="H665" s="30" t="b">
        <f>IFERROR(AND(OR(NOT(D665), 'Upload Data'!$A652 &lt;&gt; "", 'Upload Data'!$B652 &lt;&gt; ""), I665, J665, S665 &lt;= 1), FALSE)</f>
        <v>1</v>
      </c>
      <c r="I665" s="30" t="b">
        <f t="shared" si="86"/>
        <v>1</v>
      </c>
      <c r="J665" s="30" t="b">
        <f t="shared" si="87"/>
        <v>1</v>
      </c>
      <c r="K665" s="31" t="s">
        <v>81</v>
      </c>
      <c r="L665" s="31" t="s">
        <v>81</v>
      </c>
      <c r="M665" s="30" t="b">
        <f>IFERROR(OR(NOT(D665), 'Upload Data'!E652 &lt;&gt; ""), FALSE)</f>
        <v>1</v>
      </c>
      <c r="N665" s="30" t="b">
        <f>IFERROR(OR(AND(NOT(D665), 'Upload Data'!F652 = ""), IFERROR(MATCH('Upload Data'!F652, listTradingRelationship, 0), FALSE)), FALSE)</f>
        <v>1</v>
      </c>
      <c r="O665" s="30"/>
      <c r="P665" s="30"/>
      <c r="Q665" s="30"/>
      <c r="R665" s="30" t="str">
        <f>IFERROR(IF('Upload Data'!$A652 &lt;&gt; "", 'Upload Data'!$A652, 'Upload Data'!$B652) &amp; "-" &amp; 'Upload Data'!$C652, "-")</f>
        <v>-</v>
      </c>
      <c r="S665" s="30">
        <f t="shared" si="88"/>
        <v>0</v>
      </c>
      <c r="T665" s="30"/>
      <c r="U665" s="30" t="b">
        <f>IFERROR(OR('Upload Data'!$A652 = "", IFERROR(AND(LEN('Upload Data'!$A652 ) = 11, LEFT('Upload Data'!$A652, 4) = "FSC-", MID('Upload Data'!$A652, 5, 1) &gt;= "A", MID('Upload Data'!$A652, 5, 1) &lt;= "Z", V665 &gt; 0, INT(V665) = V665), FALSE)), FALSE)</f>
        <v>1</v>
      </c>
      <c r="V665" s="30">
        <f>IFERROR(VALUE(RIGHT('Upload Data'!$A652, 6)), -1)</f>
        <v>-1</v>
      </c>
      <c r="W665" s="30"/>
      <c r="X665" s="30" t="b">
        <f>IFERROR(OR('Upload Data'!$B652 = "", IFERROR(AND(LEN(AA665) &gt;= 2, MATCH(AB665, listCertificateTypes, 0), AC665 &gt; -1, INT(AC665) = AC665), FALSE)), FALSE)</f>
        <v>1</v>
      </c>
      <c r="Y665" s="30">
        <f>IFERROR(FIND("-", 'Upload Data'!$B652, 1), 1000)</f>
        <v>1000</v>
      </c>
      <c r="Z665" s="30">
        <f>IFERROR(FIND("-", 'Upload Data'!$B652, Y665 + 1), 1000)</f>
        <v>1000</v>
      </c>
      <c r="AA665" s="30" t="str">
        <f>IFERROR(LEFT('Upload Data'!$B652, Y665 - 1), "")</f>
        <v/>
      </c>
      <c r="AB665" s="30" t="str">
        <f>IFERROR(MID('Upload Data'!$B652, Y665 + 1, Z665 - Y665 - 1), "")</f>
        <v/>
      </c>
      <c r="AC665" s="30">
        <f>IFERROR(VALUE(RIGHT('Upload Data'!$B652, 6)), -1)</f>
        <v>-1</v>
      </c>
    </row>
    <row r="666" spans="1:29">
      <c r="A666" s="29">
        <f t="shared" si="84"/>
        <v>653</v>
      </c>
      <c r="B666" s="28" t="b">
        <f>NOT(IFERROR('Upload Data'!A653 = "ERROR", TRUE))</f>
        <v>1</v>
      </c>
      <c r="C666" s="28">
        <f t="shared" si="85"/>
        <v>653</v>
      </c>
      <c r="D666" s="30" t="b">
        <f>IF(B666, ('Upload Data'!A653 &amp; 'Upload Data'!B653 &amp; 'Upload Data'!D653 &amp; 'Upload Data'!E653 &amp; 'Upload Data'!F653) &lt;&gt; "", FALSE)</f>
        <v>0</v>
      </c>
      <c r="E666" s="28" t="str">
        <f t="shared" si="81"/>
        <v/>
      </c>
      <c r="F666" s="28" t="str">
        <f t="shared" si="82"/>
        <v/>
      </c>
      <c r="G666" s="30" t="b">
        <f t="shared" si="83"/>
        <v>1</v>
      </c>
      <c r="H666" s="30" t="b">
        <f>IFERROR(AND(OR(NOT(D666), 'Upload Data'!$A653 &lt;&gt; "", 'Upload Data'!$B653 &lt;&gt; ""), I666, J666, S666 &lt;= 1), FALSE)</f>
        <v>1</v>
      </c>
      <c r="I666" s="30" t="b">
        <f t="shared" si="86"/>
        <v>1</v>
      </c>
      <c r="J666" s="30" t="b">
        <f t="shared" si="87"/>
        <v>1</v>
      </c>
      <c r="K666" s="31" t="s">
        <v>81</v>
      </c>
      <c r="L666" s="31" t="s">
        <v>81</v>
      </c>
      <c r="M666" s="30" t="b">
        <f>IFERROR(OR(NOT(D666), 'Upload Data'!E653 &lt;&gt; ""), FALSE)</f>
        <v>1</v>
      </c>
      <c r="N666" s="30" t="b">
        <f>IFERROR(OR(AND(NOT(D666), 'Upload Data'!F653 = ""), IFERROR(MATCH('Upload Data'!F653, listTradingRelationship, 0), FALSE)), FALSE)</f>
        <v>1</v>
      </c>
      <c r="O666" s="30"/>
      <c r="P666" s="30"/>
      <c r="Q666" s="30"/>
      <c r="R666" s="30" t="str">
        <f>IFERROR(IF('Upload Data'!$A653 &lt;&gt; "", 'Upload Data'!$A653, 'Upload Data'!$B653) &amp; "-" &amp; 'Upload Data'!$C653, "-")</f>
        <v>-</v>
      </c>
      <c r="S666" s="30">
        <f t="shared" si="88"/>
        <v>0</v>
      </c>
      <c r="T666" s="30"/>
      <c r="U666" s="30" t="b">
        <f>IFERROR(OR('Upload Data'!$A653 = "", IFERROR(AND(LEN('Upload Data'!$A653 ) = 11, LEFT('Upload Data'!$A653, 4) = "FSC-", MID('Upload Data'!$A653, 5, 1) &gt;= "A", MID('Upload Data'!$A653, 5, 1) &lt;= "Z", V666 &gt; 0, INT(V666) = V666), FALSE)), FALSE)</f>
        <v>1</v>
      </c>
      <c r="V666" s="30">
        <f>IFERROR(VALUE(RIGHT('Upload Data'!$A653, 6)), -1)</f>
        <v>-1</v>
      </c>
      <c r="W666" s="30"/>
      <c r="X666" s="30" t="b">
        <f>IFERROR(OR('Upload Data'!$B653 = "", IFERROR(AND(LEN(AA666) &gt;= 2, MATCH(AB666, listCertificateTypes, 0), AC666 &gt; -1, INT(AC666) = AC666), FALSE)), FALSE)</f>
        <v>1</v>
      </c>
      <c r="Y666" s="30">
        <f>IFERROR(FIND("-", 'Upload Data'!$B653, 1), 1000)</f>
        <v>1000</v>
      </c>
      <c r="Z666" s="30">
        <f>IFERROR(FIND("-", 'Upload Data'!$B653, Y666 + 1), 1000)</f>
        <v>1000</v>
      </c>
      <c r="AA666" s="30" t="str">
        <f>IFERROR(LEFT('Upload Data'!$B653, Y666 - 1), "")</f>
        <v/>
      </c>
      <c r="AB666" s="30" t="str">
        <f>IFERROR(MID('Upload Data'!$B653, Y666 + 1, Z666 - Y666 - 1), "")</f>
        <v/>
      </c>
      <c r="AC666" s="30">
        <f>IFERROR(VALUE(RIGHT('Upload Data'!$B653, 6)), -1)</f>
        <v>-1</v>
      </c>
    </row>
    <row r="667" spans="1:29">
      <c r="A667" s="29">
        <f t="shared" si="84"/>
        <v>654</v>
      </c>
      <c r="B667" s="28" t="b">
        <f>NOT(IFERROR('Upload Data'!A654 = "ERROR", TRUE))</f>
        <v>1</v>
      </c>
      <c r="C667" s="28">
        <f t="shared" si="85"/>
        <v>654</v>
      </c>
      <c r="D667" s="30" t="b">
        <f>IF(B667, ('Upload Data'!A654 &amp; 'Upload Data'!B654 &amp; 'Upload Data'!D654 &amp; 'Upload Data'!E654 &amp; 'Upload Data'!F654) &lt;&gt; "", FALSE)</f>
        <v>0</v>
      </c>
      <c r="E667" s="28" t="str">
        <f t="shared" si="81"/>
        <v/>
      </c>
      <c r="F667" s="28" t="str">
        <f t="shared" si="82"/>
        <v/>
      </c>
      <c r="G667" s="30" t="b">
        <f t="shared" si="83"/>
        <v>1</v>
      </c>
      <c r="H667" s="30" t="b">
        <f>IFERROR(AND(OR(NOT(D667), 'Upload Data'!$A654 &lt;&gt; "", 'Upload Data'!$B654 &lt;&gt; ""), I667, J667, S667 &lt;= 1), FALSE)</f>
        <v>1</v>
      </c>
      <c r="I667" s="30" t="b">
        <f t="shared" si="86"/>
        <v>1</v>
      </c>
      <c r="J667" s="30" t="b">
        <f t="shared" si="87"/>
        <v>1</v>
      </c>
      <c r="K667" s="31" t="s">
        <v>81</v>
      </c>
      <c r="L667" s="31" t="s">
        <v>81</v>
      </c>
      <c r="M667" s="30" t="b">
        <f>IFERROR(OR(NOT(D667), 'Upload Data'!E654 &lt;&gt; ""), FALSE)</f>
        <v>1</v>
      </c>
      <c r="N667" s="30" t="b">
        <f>IFERROR(OR(AND(NOT(D667), 'Upload Data'!F654 = ""), IFERROR(MATCH('Upload Data'!F654, listTradingRelationship, 0), FALSE)), FALSE)</f>
        <v>1</v>
      </c>
      <c r="O667" s="30"/>
      <c r="P667" s="30"/>
      <c r="Q667" s="30"/>
      <c r="R667" s="30" t="str">
        <f>IFERROR(IF('Upload Data'!$A654 &lt;&gt; "", 'Upload Data'!$A654, 'Upload Data'!$B654) &amp; "-" &amp; 'Upload Data'!$C654, "-")</f>
        <v>-</v>
      </c>
      <c r="S667" s="30">
        <f t="shared" si="88"/>
        <v>0</v>
      </c>
      <c r="T667" s="30"/>
      <c r="U667" s="30" t="b">
        <f>IFERROR(OR('Upload Data'!$A654 = "", IFERROR(AND(LEN('Upload Data'!$A654 ) = 11, LEFT('Upload Data'!$A654, 4) = "FSC-", MID('Upload Data'!$A654, 5, 1) &gt;= "A", MID('Upload Data'!$A654, 5, 1) &lt;= "Z", V667 &gt; 0, INT(V667) = V667), FALSE)), FALSE)</f>
        <v>1</v>
      </c>
      <c r="V667" s="30">
        <f>IFERROR(VALUE(RIGHT('Upload Data'!$A654, 6)), -1)</f>
        <v>-1</v>
      </c>
      <c r="W667" s="30"/>
      <c r="X667" s="30" t="b">
        <f>IFERROR(OR('Upload Data'!$B654 = "", IFERROR(AND(LEN(AA667) &gt;= 2, MATCH(AB667, listCertificateTypes, 0), AC667 &gt; -1, INT(AC667) = AC667), FALSE)), FALSE)</f>
        <v>1</v>
      </c>
      <c r="Y667" s="30">
        <f>IFERROR(FIND("-", 'Upload Data'!$B654, 1), 1000)</f>
        <v>1000</v>
      </c>
      <c r="Z667" s="30">
        <f>IFERROR(FIND("-", 'Upload Data'!$B654, Y667 + 1), 1000)</f>
        <v>1000</v>
      </c>
      <c r="AA667" s="30" t="str">
        <f>IFERROR(LEFT('Upload Data'!$B654, Y667 - 1), "")</f>
        <v/>
      </c>
      <c r="AB667" s="30" t="str">
        <f>IFERROR(MID('Upload Data'!$B654, Y667 + 1, Z667 - Y667 - 1), "")</f>
        <v/>
      </c>
      <c r="AC667" s="30">
        <f>IFERROR(VALUE(RIGHT('Upload Data'!$B654, 6)), -1)</f>
        <v>-1</v>
      </c>
    </row>
    <row r="668" spans="1:29">
      <c r="A668" s="29">
        <f t="shared" si="84"/>
        <v>655</v>
      </c>
      <c r="B668" s="28" t="b">
        <f>NOT(IFERROR('Upload Data'!A655 = "ERROR", TRUE))</f>
        <v>1</v>
      </c>
      <c r="C668" s="28">
        <f t="shared" si="85"/>
        <v>655</v>
      </c>
      <c r="D668" s="30" t="b">
        <f>IF(B668, ('Upload Data'!A655 &amp; 'Upload Data'!B655 &amp; 'Upload Data'!D655 &amp; 'Upload Data'!E655 &amp; 'Upload Data'!F655) &lt;&gt; "", FALSE)</f>
        <v>0</v>
      </c>
      <c r="E668" s="28" t="str">
        <f t="shared" si="81"/>
        <v/>
      </c>
      <c r="F668" s="28" t="str">
        <f t="shared" si="82"/>
        <v/>
      </c>
      <c r="G668" s="30" t="b">
        <f t="shared" si="83"/>
        <v>1</v>
      </c>
      <c r="H668" s="30" t="b">
        <f>IFERROR(AND(OR(NOT(D668), 'Upload Data'!$A655 &lt;&gt; "", 'Upload Data'!$B655 &lt;&gt; ""), I668, J668, S668 &lt;= 1), FALSE)</f>
        <v>1</v>
      </c>
      <c r="I668" s="30" t="b">
        <f t="shared" si="86"/>
        <v>1</v>
      </c>
      <c r="J668" s="30" t="b">
        <f t="shared" si="87"/>
        <v>1</v>
      </c>
      <c r="K668" s="31" t="s">
        <v>81</v>
      </c>
      <c r="L668" s="31" t="s">
        <v>81</v>
      </c>
      <c r="M668" s="30" t="b">
        <f>IFERROR(OR(NOT(D668), 'Upload Data'!E655 &lt;&gt; ""), FALSE)</f>
        <v>1</v>
      </c>
      <c r="N668" s="30" t="b">
        <f>IFERROR(OR(AND(NOT(D668), 'Upload Data'!F655 = ""), IFERROR(MATCH('Upload Data'!F655, listTradingRelationship, 0), FALSE)), FALSE)</f>
        <v>1</v>
      </c>
      <c r="O668" s="30"/>
      <c r="P668" s="30"/>
      <c r="Q668" s="30"/>
      <c r="R668" s="30" t="str">
        <f>IFERROR(IF('Upload Data'!$A655 &lt;&gt; "", 'Upload Data'!$A655, 'Upload Data'!$B655) &amp; "-" &amp; 'Upload Data'!$C655, "-")</f>
        <v>-</v>
      </c>
      <c r="S668" s="30">
        <f t="shared" si="88"/>
        <v>0</v>
      </c>
      <c r="T668" s="30"/>
      <c r="U668" s="30" t="b">
        <f>IFERROR(OR('Upload Data'!$A655 = "", IFERROR(AND(LEN('Upload Data'!$A655 ) = 11, LEFT('Upload Data'!$A655, 4) = "FSC-", MID('Upload Data'!$A655, 5, 1) &gt;= "A", MID('Upload Data'!$A655, 5, 1) &lt;= "Z", V668 &gt; 0, INT(V668) = V668), FALSE)), FALSE)</f>
        <v>1</v>
      </c>
      <c r="V668" s="30">
        <f>IFERROR(VALUE(RIGHT('Upload Data'!$A655, 6)), -1)</f>
        <v>-1</v>
      </c>
      <c r="W668" s="30"/>
      <c r="X668" s="30" t="b">
        <f>IFERROR(OR('Upload Data'!$B655 = "", IFERROR(AND(LEN(AA668) &gt;= 2, MATCH(AB668, listCertificateTypes, 0), AC668 &gt; -1, INT(AC668) = AC668), FALSE)), FALSE)</f>
        <v>1</v>
      </c>
      <c r="Y668" s="30">
        <f>IFERROR(FIND("-", 'Upload Data'!$B655, 1), 1000)</f>
        <v>1000</v>
      </c>
      <c r="Z668" s="30">
        <f>IFERROR(FIND("-", 'Upload Data'!$B655, Y668 + 1), 1000)</f>
        <v>1000</v>
      </c>
      <c r="AA668" s="30" t="str">
        <f>IFERROR(LEFT('Upload Data'!$B655, Y668 - 1), "")</f>
        <v/>
      </c>
      <c r="AB668" s="30" t="str">
        <f>IFERROR(MID('Upload Data'!$B655, Y668 + 1, Z668 - Y668 - 1), "")</f>
        <v/>
      </c>
      <c r="AC668" s="30">
        <f>IFERROR(VALUE(RIGHT('Upload Data'!$B655, 6)), -1)</f>
        <v>-1</v>
      </c>
    </row>
    <row r="669" spans="1:29">
      <c r="A669" s="29">
        <f t="shared" si="84"/>
        <v>656</v>
      </c>
      <c r="B669" s="28" t="b">
        <f>NOT(IFERROR('Upload Data'!A656 = "ERROR", TRUE))</f>
        <v>1</v>
      </c>
      <c r="C669" s="28">
        <f t="shared" si="85"/>
        <v>656</v>
      </c>
      <c r="D669" s="30" t="b">
        <f>IF(B669, ('Upload Data'!A656 &amp; 'Upload Data'!B656 &amp; 'Upload Data'!D656 &amp; 'Upload Data'!E656 &amp; 'Upload Data'!F656) &lt;&gt; "", FALSE)</f>
        <v>0</v>
      </c>
      <c r="E669" s="28" t="str">
        <f t="shared" si="81"/>
        <v/>
      </c>
      <c r="F669" s="28" t="str">
        <f t="shared" si="82"/>
        <v/>
      </c>
      <c r="G669" s="30" t="b">
        <f t="shared" si="83"/>
        <v>1</v>
      </c>
      <c r="H669" s="30" t="b">
        <f>IFERROR(AND(OR(NOT(D669), 'Upload Data'!$A656 &lt;&gt; "", 'Upload Data'!$B656 &lt;&gt; ""), I669, J669, S669 &lt;= 1), FALSE)</f>
        <v>1</v>
      </c>
      <c r="I669" s="30" t="b">
        <f t="shared" si="86"/>
        <v>1</v>
      </c>
      <c r="J669" s="30" t="b">
        <f t="shared" si="87"/>
        <v>1</v>
      </c>
      <c r="K669" s="31" t="s">
        <v>81</v>
      </c>
      <c r="L669" s="31" t="s">
        <v>81</v>
      </c>
      <c r="M669" s="30" t="b">
        <f>IFERROR(OR(NOT(D669), 'Upload Data'!E656 &lt;&gt; ""), FALSE)</f>
        <v>1</v>
      </c>
      <c r="N669" s="30" t="b">
        <f>IFERROR(OR(AND(NOT(D669), 'Upload Data'!F656 = ""), IFERROR(MATCH('Upload Data'!F656, listTradingRelationship, 0), FALSE)), FALSE)</f>
        <v>1</v>
      </c>
      <c r="O669" s="30"/>
      <c r="P669" s="30"/>
      <c r="Q669" s="30"/>
      <c r="R669" s="30" t="str">
        <f>IFERROR(IF('Upload Data'!$A656 &lt;&gt; "", 'Upload Data'!$A656, 'Upload Data'!$B656) &amp; "-" &amp; 'Upload Data'!$C656, "-")</f>
        <v>-</v>
      </c>
      <c r="S669" s="30">
        <f t="shared" si="88"/>
        <v>0</v>
      </c>
      <c r="T669" s="30"/>
      <c r="U669" s="30" t="b">
        <f>IFERROR(OR('Upload Data'!$A656 = "", IFERROR(AND(LEN('Upload Data'!$A656 ) = 11, LEFT('Upload Data'!$A656, 4) = "FSC-", MID('Upload Data'!$A656, 5, 1) &gt;= "A", MID('Upload Data'!$A656, 5, 1) &lt;= "Z", V669 &gt; 0, INT(V669) = V669), FALSE)), FALSE)</f>
        <v>1</v>
      </c>
      <c r="V669" s="30">
        <f>IFERROR(VALUE(RIGHT('Upload Data'!$A656, 6)), -1)</f>
        <v>-1</v>
      </c>
      <c r="W669" s="30"/>
      <c r="X669" s="30" t="b">
        <f>IFERROR(OR('Upload Data'!$B656 = "", IFERROR(AND(LEN(AA669) &gt;= 2, MATCH(AB669, listCertificateTypes, 0), AC669 &gt; -1, INT(AC669) = AC669), FALSE)), FALSE)</f>
        <v>1</v>
      </c>
      <c r="Y669" s="30">
        <f>IFERROR(FIND("-", 'Upload Data'!$B656, 1), 1000)</f>
        <v>1000</v>
      </c>
      <c r="Z669" s="30">
        <f>IFERROR(FIND("-", 'Upload Data'!$B656, Y669 + 1), 1000)</f>
        <v>1000</v>
      </c>
      <c r="AA669" s="30" t="str">
        <f>IFERROR(LEFT('Upload Data'!$B656, Y669 - 1), "")</f>
        <v/>
      </c>
      <c r="AB669" s="30" t="str">
        <f>IFERROR(MID('Upload Data'!$B656, Y669 + 1, Z669 - Y669 - 1), "")</f>
        <v/>
      </c>
      <c r="AC669" s="30">
        <f>IFERROR(VALUE(RIGHT('Upload Data'!$B656, 6)), -1)</f>
        <v>-1</v>
      </c>
    </row>
    <row r="670" spans="1:29">
      <c r="A670" s="29">
        <f t="shared" si="84"/>
        <v>657</v>
      </c>
      <c r="B670" s="28" t="b">
        <f>NOT(IFERROR('Upload Data'!A657 = "ERROR", TRUE))</f>
        <v>1</v>
      </c>
      <c r="C670" s="28">
        <f t="shared" si="85"/>
        <v>657</v>
      </c>
      <c r="D670" s="30" t="b">
        <f>IF(B670, ('Upload Data'!A657 &amp; 'Upload Data'!B657 &amp; 'Upload Data'!D657 &amp; 'Upload Data'!E657 &amp; 'Upload Data'!F657) &lt;&gt; "", FALSE)</f>
        <v>0</v>
      </c>
      <c r="E670" s="28" t="str">
        <f t="shared" si="81"/>
        <v/>
      </c>
      <c r="F670" s="28" t="str">
        <f t="shared" si="82"/>
        <v/>
      </c>
      <c r="G670" s="30" t="b">
        <f t="shared" si="83"/>
        <v>1</v>
      </c>
      <c r="H670" s="30" t="b">
        <f>IFERROR(AND(OR(NOT(D670), 'Upload Data'!$A657 &lt;&gt; "", 'Upload Data'!$B657 &lt;&gt; ""), I670, J670, S670 &lt;= 1), FALSE)</f>
        <v>1</v>
      </c>
      <c r="I670" s="30" t="b">
        <f t="shared" si="86"/>
        <v>1</v>
      </c>
      <c r="J670" s="30" t="b">
        <f t="shared" si="87"/>
        <v>1</v>
      </c>
      <c r="K670" s="31" t="s">
        <v>81</v>
      </c>
      <c r="L670" s="31" t="s">
        <v>81</v>
      </c>
      <c r="M670" s="30" t="b">
        <f>IFERROR(OR(NOT(D670), 'Upload Data'!E657 &lt;&gt; ""), FALSE)</f>
        <v>1</v>
      </c>
      <c r="N670" s="30" t="b">
        <f>IFERROR(OR(AND(NOT(D670), 'Upload Data'!F657 = ""), IFERROR(MATCH('Upload Data'!F657, listTradingRelationship, 0), FALSE)), FALSE)</f>
        <v>1</v>
      </c>
      <c r="O670" s="30"/>
      <c r="P670" s="30"/>
      <c r="Q670" s="30"/>
      <c r="R670" s="30" t="str">
        <f>IFERROR(IF('Upload Data'!$A657 &lt;&gt; "", 'Upload Data'!$A657, 'Upload Data'!$B657) &amp; "-" &amp; 'Upload Data'!$C657, "-")</f>
        <v>-</v>
      </c>
      <c r="S670" s="30">
        <f t="shared" si="88"/>
        <v>0</v>
      </c>
      <c r="T670" s="30"/>
      <c r="U670" s="30" t="b">
        <f>IFERROR(OR('Upload Data'!$A657 = "", IFERROR(AND(LEN('Upload Data'!$A657 ) = 11, LEFT('Upload Data'!$A657, 4) = "FSC-", MID('Upload Data'!$A657, 5, 1) &gt;= "A", MID('Upload Data'!$A657, 5, 1) &lt;= "Z", V670 &gt; 0, INT(V670) = V670), FALSE)), FALSE)</f>
        <v>1</v>
      </c>
      <c r="V670" s="30">
        <f>IFERROR(VALUE(RIGHT('Upload Data'!$A657, 6)), -1)</f>
        <v>-1</v>
      </c>
      <c r="W670" s="30"/>
      <c r="X670" s="30" t="b">
        <f>IFERROR(OR('Upload Data'!$B657 = "", IFERROR(AND(LEN(AA670) &gt;= 2, MATCH(AB670, listCertificateTypes, 0), AC670 &gt; -1, INT(AC670) = AC670), FALSE)), FALSE)</f>
        <v>1</v>
      </c>
      <c r="Y670" s="30">
        <f>IFERROR(FIND("-", 'Upload Data'!$B657, 1), 1000)</f>
        <v>1000</v>
      </c>
      <c r="Z670" s="30">
        <f>IFERROR(FIND("-", 'Upload Data'!$B657, Y670 + 1), 1000)</f>
        <v>1000</v>
      </c>
      <c r="AA670" s="30" t="str">
        <f>IFERROR(LEFT('Upload Data'!$B657, Y670 - 1), "")</f>
        <v/>
      </c>
      <c r="AB670" s="30" t="str">
        <f>IFERROR(MID('Upload Data'!$B657, Y670 + 1, Z670 - Y670 - 1), "")</f>
        <v/>
      </c>
      <c r="AC670" s="30">
        <f>IFERROR(VALUE(RIGHT('Upload Data'!$B657, 6)), -1)</f>
        <v>-1</v>
      </c>
    </row>
    <row r="671" spans="1:29">
      <c r="A671" s="29">
        <f t="shared" si="84"/>
        <v>658</v>
      </c>
      <c r="B671" s="28" t="b">
        <f>NOT(IFERROR('Upload Data'!A658 = "ERROR", TRUE))</f>
        <v>1</v>
      </c>
      <c r="C671" s="28">
        <f t="shared" si="85"/>
        <v>658</v>
      </c>
      <c r="D671" s="30" t="b">
        <f>IF(B671, ('Upload Data'!A658 &amp; 'Upload Data'!B658 &amp; 'Upload Data'!D658 &amp; 'Upload Data'!E658 &amp; 'Upload Data'!F658) &lt;&gt; "", FALSE)</f>
        <v>0</v>
      </c>
      <c r="E671" s="28" t="str">
        <f t="shared" si="81"/>
        <v/>
      </c>
      <c r="F671" s="28" t="str">
        <f t="shared" si="82"/>
        <v/>
      </c>
      <c r="G671" s="30" t="b">
        <f t="shared" si="83"/>
        <v>1</v>
      </c>
      <c r="H671" s="30" t="b">
        <f>IFERROR(AND(OR(NOT(D671), 'Upload Data'!$A658 &lt;&gt; "", 'Upload Data'!$B658 &lt;&gt; ""), I671, J671, S671 &lt;= 1), FALSE)</f>
        <v>1</v>
      </c>
      <c r="I671" s="30" t="b">
        <f t="shared" si="86"/>
        <v>1</v>
      </c>
      <c r="J671" s="30" t="b">
        <f t="shared" si="87"/>
        <v>1</v>
      </c>
      <c r="K671" s="31" t="s">
        <v>81</v>
      </c>
      <c r="L671" s="31" t="s">
        <v>81</v>
      </c>
      <c r="M671" s="30" t="b">
        <f>IFERROR(OR(NOT(D671), 'Upload Data'!E658 &lt;&gt; ""), FALSE)</f>
        <v>1</v>
      </c>
      <c r="N671" s="30" t="b">
        <f>IFERROR(OR(AND(NOT(D671), 'Upload Data'!F658 = ""), IFERROR(MATCH('Upload Data'!F658, listTradingRelationship, 0), FALSE)), FALSE)</f>
        <v>1</v>
      </c>
      <c r="O671" s="30"/>
      <c r="P671" s="30"/>
      <c r="Q671" s="30"/>
      <c r="R671" s="30" t="str">
        <f>IFERROR(IF('Upload Data'!$A658 &lt;&gt; "", 'Upload Data'!$A658, 'Upload Data'!$B658) &amp; "-" &amp; 'Upload Data'!$C658, "-")</f>
        <v>-</v>
      </c>
      <c r="S671" s="30">
        <f t="shared" si="88"/>
        <v>0</v>
      </c>
      <c r="T671" s="30"/>
      <c r="U671" s="30" t="b">
        <f>IFERROR(OR('Upload Data'!$A658 = "", IFERROR(AND(LEN('Upload Data'!$A658 ) = 11, LEFT('Upload Data'!$A658, 4) = "FSC-", MID('Upload Data'!$A658, 5, 1) &gt;= "A", MID('Upload Data'!$A658, 5, 1) &lt;= "Z", V671 &gt; 0, INT(V671) = V671), FALSE)), FALSE)</f>
        <v>1</v>
      </c>
      <c r="V671" s="30">
        <f>IFERROR(VALUE(RIGHT('Upload Data'!$A658, 6)), -1)</f>
        <v>-1</v>
      </c>
      <c r="W671" s="30"/>
      <c r="X671" s="30" t="b">
        <f>IFERROR(OR('Upload Data'!$B658 = "", IFERROR(AND(LEN(AA671) &gt;= 2, MATCH(AB671, listCertificateTypes, 0), AC671 &gt; -1, INT(AC671) = AC671), FALSE)), FALSE)</f>
        <v>1</v>
      </c>
      <c r="Y671" s="30">
        <f>IFERROR(FIND("-", 'Upload Data'!$B658, 1), 1000)</f>
        <v>1000</v>
      </c>
      <c r="Z671" s="30">
        <f>IFERROR(FIND("-", 'Upload Data'!$B658, Y671 + 1), 1000)</f>
        <v>1000</v>
      </c>
      <c r="AA671" s="30" t="str">
        <f>IFERROR(LEFT('Upload Data'!$B658, Y671 - 1), "")</f>
        <v/>
      </c>
      <c r="AB671" s="30" t="str">
        <f>IFERROR(MID('Upload Data'!$B658, Y671 + 1, Z671 - Y671 - 1), "")</f>
        <v/>
      </c>
      <c r="AC671" s="30">
        <f>IFERROR(VALUE(RIGHT('Upload Data'!$B658, 6)), -1)</f>
        <v>-1</v>
      </c>
    </row>
    <row r="672" spans="1:29">
      <c r="A672" s="29">
        <f t="shared" si="84"/>
        <v>659</v>
      </c>
      <c r="B672" s="28" t="b">
        <f>NOT(IFERROR('Upload Data'!A659 = "ERROR", TRUE))</f>
        <v>1</v>
      </c>
      <c r="C672" s="28">
        <f t="shared" si="85"/>
        <v>659</v>
      </c>
      <c r="D672" s="30" t="b">
        <f>IF(B672, ('Upload Data'!A659 &amp; 'Upload Data'!B659 &amp; 'Upload Data'!D659 &amp; 'Upload Data'!E659 &amp; 'Upload Data'!F659) &lt;&gt; "", FALSE)</f>
        <v>0</v>
      </c>
      <c r="E672" s="28" t="str">
        <f t="shared" si="81"/>
        <v/>
      </c>
      <c r="F672" s="28" t="str">
        <f t="shared" si="82"/>
        <v/>
      </c>
      <c r="G672" s="30" t="b">
        <f t="shared" si="83"/>
        <v>1</v>
      </c>
      <c r="H672" s="30" t="b">
        <f>IFERROR(AND(OR(NOT(D672), 'Upload Data'!$A659 &lt;&gt; "", 'Upload Data'!$B659 &lt;&gt; ""), I672, J672, S672 &lt;= 1), FALSE)</f>
        <v>1</v>
      </c>
      <c r="I672" s="30" t="b">
        <f t="shared" si="86"/>
        <v>1</v>
      </c>
      <c r="J672" s="30" t="b">
        <f t="shared" si="87"/>
        <v>1</v>
      </c>
      <c r="K672" s="31" t="s">
        <v>81</v>
      </c>
      <c r="L672" s="31" t="s">
        <v>81</v>
      </c>
      <c r="M672" s="30" t="b">
        <f>IFERROR(OR(NOT(D672), 'Upload Data'!E659 &lt;&gt; ""), FALSE)</f>
        <v>1</v>
      </c>
      <c r="N672" s="30" t="b">
        <f>IFERROR(OR(AND(NOT(D672), 'Upload Data'!F659 = ""), IFERROR(MATCH('Upload Data'!F659, listTradingRelationship, 0), FALSE)), FALSE)</f>
        <v>1</v>
      </c>
      <c r="O672" s="30"/>
      <c r="P672" s="30"/>
      <c r="Q672" s="30"/>
      <c r="R672" s="30" t="str">
        <f>IFERROR(IF('Upload Data'!$A659 &lt;&gt; "", 'Upload Data'!$A659, 'Upload Data'!$B659) &amp; "-" &amp; 'Upload Data'!$C659, "-")</f>
        <v>-</v>
      </c>
      <c r="S672" s="30">
        <f t="shared" si="88"/>
        <v>0</v>
      </c>
      <c r="T672" s="30"/>
      <c r="U672" s="30" t="b">
        <f>IFERROR(OR('Upload Data'!$A659 = "", IFERROR(AND(LEN('Upload Data'!$A659 ) = 11, LEFT('Upload Data'!$A659, 4) = "FSC-", MID('Upload Data'!$A659, 5, 1) &gt;= "A", MID('Upload Data'!$A659, 5, 1) &lt;= "Z", V672 &gt; 0, INT(V672) = V672), FALSE)), FALSE)</f>
        <v>1</v>
      </c>
      <c r="V672" s="30">
        <f>IFERROR(VALUE(RIGHT('Upload Data'!$A659, 6)), -1)</f>
        <v>-1</v>
      </c>
      <c r="W672" s="30"/>
      <c r="X672" s="30" t="b">
        <f>IFERROR(OR('Upload Data'!$B659 = "", IFERROR(AND(LEN(AA672) &gt;= 2, MATCH(AB672, listCertificateTypes, 0), AC672 &gt; -1, INT(AC672) = AC672), FALSE)), FALSE)</f>
        <v>1</v>
      </c>
      <c r="Y672" s="30">
        <f>IFERROR(FIND("-", 'Upload Data'!$B659, 1), 1000)</f>
        <v>1000</v>
      </c>
      <c r="Z672" s="30">
        <f>IFERROR(FIND("-", 'Upload Data'!$B659, Y672 + 1), 1000)</f>
        <v>1000</v>
      </c>
      <c r="AA672" s="30" t="str">
        <f>IFERROR(LEFT('Upload Data'!$B659, Y672 - 1), "")</f>
        <v/>
      </c>
      <c r="AB672" s="30" t="str">
        <f>IFERROR(MID('Upload Data'!$B659, Y672 + 1, Z672 - Y672 - 1), "")</f>
        <v/>
      </c>
      <c r="AC672" s="30">
        <f>IFERROR(VALUE(RIGHT('Upload Data'!$B659, 6)), -1)</f>
        <v>-1</v>
      </c>
    </row>
    <row r="673" spans="1:29">
      <c r="A673" s="29">
        <f t="shared" si="84"/>
        <v>660</v>
      </c>
      <c r="B673" s="28" t="b">
        <f>NOT(IFERROR('Upload Data'!A660 = "ERROR", TRUE))</f>
        <v>1</v>
      </c>
      <c r="C673" s="28">
        <f t="shared" si="85"/>
        <v>660</v>
      </c>
      <c r="D673" s="30" t="b">
        <f>IF(B673, ('Upload Data'!A660 &amp; 'Upload Data'!B660 &amp; 'Upload Data'!D660 &amp; 'Upload Data'!E660 &amp; 'Upload Data'!F660) &lt;&gt; "", FALSE)</f>
        <v>0</v>
      </c>
      <c r="E673" s="28" t="str">
        <f t="shared" si="81"/>
        <v/>
      </c>
      <c r="F673" s="28" t="str">
        <f t="shared" si="82"/>
        <v/>
      </c>
      <c r="G673" s="30" t="b">
        <f t="shared" si="83"/>
        <v>1</v>
      </c>
      <c r="H673" s="30" t="b">
        <f>IFERROR(AND(OR(NOT(D673), 'Upload Data'!$A660 &lt;&gt; "", 'Upload Data'!$B660 &lt;&gt; ""), I673, J673, S673 &lt;= 1), FALSE)</f>
        <v>1</v>
      </c>
      <c r="I673" s="30" t="b">
        <f t="shared" si="86"/>
        <v>1</v>
      </c>
      <c r="J673" s="30" t="b">
        <f t="shared" si="87"/>
        <v>1</v>
      </c>
      <c r="K673" s="31" t="s">
        <v>81</v>
      </c>
      <c r="L673" s="31" t="s">
        <v>81</v>
      </c>
      <c r="M673" s="30" t="b">
        <f>IFERROR(OR(NOT(D673), 'Upload Data'!E660 &lt;&gt; ""), FALSE)</f>
        <v>1</v>
      </c>
      <c r="N673" s="30" t="b">
        <f>IFERROR(OR(AND(NOT(D673), 'Upload Data'!F660 = ""), IFERROR(MATCH('Upload Data'!F660, listTradingRelationship, 0), FALSE)), FALSE)</f>
        <v>1</v>
      </c>
      <c r="O673" s="30"/>
      <c r="P673" s="30"/>
      <c r="Q673" s="30"/>
      <c r="R673" s="30" t="str">
        <f>IFERROR(IF('Upload Data'!$A660 &lt;&gt; "", 'Upload Data'!$A660, 'Upload Data'!$B660) &amp; "-" &amp; 'Upload Data'!$C660, "-")</f>
        <v>-</v>
      </c>
      <c r="S673" s="30">
        <f t="shared" si="88"/>
        <v>0</v>
      </c>
      <c r="T673" s="30"/>
      <c r="U673" s="30" t="b">
        <f>IFERROR(OR('Upload Data'!$A660 = "", IFERROR(AND(LEN('Upload Data'!$A660 ) = 11, LEFT('Upload Data'!$A660, 4) = "FSC-", MID('Upload Data'!$A660, 5, 1) &gt;= "A", MID('Upload Data'!$A660, 5, 1) &lt;= "Z", V673 &gt; 0, INT(V673) = V673), FALSE)), FALSE)</f>
        <v>1</v>
      </c>
      <c r="V673" s="30">
        <f>IFERROR(VALUE(RIGHT('Upload Data'!$A660, 6)), -1)</f>
        <v>-1</v>
      </c>
      <c r="W673" s="30"/>
      <c r="X673" s="30" t="b">
        <f>IFERROR(OR('Upload Data'!$B660 = "", IFERROR(AND(LEN(AA673) &gt;= 2, MATCH(AB673, listCertificateTypes, 0), AC673 &gt; -1, INT(AC673) = AC673), FALSE)), FALSE)</f>
        <v>1</v>
      </c>
      <c r="Y673" s="30">
        <f>IFERROR(FIND("-", 'Upload Data'!$B660, 1), 1000)</f>
        <v>1000</v>
      </c>
      <c r="Z673" s="30">
        <f>IFERROR(FIND("-", 'Upload Data'!$B660, Y673 + 1), 1000)</f>
        <v>1000</v>
      </c>
      <c r="AA673" s="30" t="str">
        <f>IFERROR(LEFT('Upload Data'!$B660, Y673 - 1), "")</f>
        <v/>
      </c>
      <c r="AB673" s="30" t="str">
        <f>IFERROR(MID('Upload Data'!$B660, Y673 + 1, Z673 - Y673 - 1), "")</f>
        <v/>
      </c>
      <c r="AC673" s="30">
        <f>IFERROR(VALUE(RIGHT('Upload Data'!$B660, 6)), -1)</f>
        <v>-1</v>
      </c>
    </row>
    <row r="674" spans="1:29">
      <c r="A674" s="29">
        <f t="shared" si="84"/>
        <v>661</v>
      </c>
      <c r="B674" s="28" t="b">
        <f>NOT(IFERROR('Upload Data'!A661 = "ERROR", TRUE))</f>
        <v>1</v>
      </c>
      <c r="C674" s="28">
        <f t="shared" si="85"/>
        <v>661</v>
      </c>
      <c r="D674" s="30" t="b">
        <f>IF(B674, ('Upload Data'!A661 &amp; 'Upload Data'!B661 &amp; 'Upload Data'!D661 &amp; 'Upload Data'!E661 &amp; 'Upload Data'!F661) &lt;&gt; "", FALSE)</f>
        <v>0</v>
      </c>
      <c r="E674" s="28" t="str">
        <f t="shared" si="81"/>
        <v/>
      </c>
      <c r="F674" s="28" t="str">
        <f t="shared" si="82"/>
        <v/>
      </c>
      <c r="G674" s="30" t="b">
        <f t="shared" si="83"/>
        <v>1</v>
      </c>
      <c r="H674" s="30" t="b">
        <f>IFERROR(AND(OR(NOT(D674), 'Upload Data'!$A661 &lt;&gt; "", 'Upload Data'!$B661 &lt;&gt; ""), I674, J674, S674 &lt;= 1), FALSE)</f>
        <v>1</v>
      </c>
      <c r="I674" s="30" t="b">
        <f t="shared" si="86"/>
        <v>1</v>
      </c>
      <c r="J674" s="30" t="b">
        <f t="shared" si="87"/>
        <v>1</v>
      </c>
      <c r="K674" s="31" t="s">
        <v>81</v>
      </c>
      <c r="L674" s="31" t="s">
        <v>81</v>
      </c>
      <c r="M674" s="30" t="b">
        <f>IFERROR(OR(NOT(D674), 'Upload Data'!E661 &lt;&gt; ""), FALSE)</f>
        <v>1</v>
      </c>
      <c r="N674" s="30" t="b">
        <f>IFERROR(OR(AND(NOT(D674), 'Upload Data'!F661 = ""), IFERROR(MATCH('Upload Data'!F661, listTradingRelationship, 0), FALSE)), FALSE)</f>
        <v>1</v>
      </c>
      <c r="O674" s="30"/>
      <c r="P674" s="30"/>
      <c r="Q674" s="30"/>
      <c r="R674" s="30" t="str">
        <f>IFERROR(IF('Upload Data'!$A661 &lt;&gt; "", 'Upload Data'!$A661, 'Upload Data'!$B661) &amp; "-" &amp; 'Upload Data'!$C661, "-")</f>
        <v>-</v>
      </c>
      <c r="S674" s="30">
        <f t="shared" si="88"/>
        <v>0</v>
      </c>
      <c r="T674" s="30"/>
      <c r="U674" s="30" t="b">
        <f>IFERROR(OR('Upload Data'!$A661 = "", IFERROR(AND(LEN('Upload Data'!$A661 ) = 11, LEFT('Upload Data'!$A661, 4) = "FSC-", MID('Upload Data'!$A661, 5, 1) &gt;= "A", MID('Upload Data'!$A661, 5, 1) &lt;= "Z", V674 &gt; 0, INT(V674) = V674), FALSE)), FALSE)</f>
        <v>1</v>
      </c>
      <c r="V674" s="30">
        <f>IFERROR(VALUE(RIGHT('Upload Data'!$A661, 6)), -1)</f>
        <v>-1</v>
      </c>
      <c r="W674" s="30"/>
      <c r="X674" s="30" t="b">
        <f>IFERROR(OR('Upload Data'!$B661 = "", IFERROR(AND(LEN(AA674) &gt;= 2, MATCH(AB674, listCertificateTypes, 0), AC674 &gt; -1, INT(AC674) = AC674), FALSE)), FALSE)</f>
        <v>1</v>
      </c>
      <c r="Y674" s="30">
        <f>IFERROR(FIND("-", 'Upload Data'!$B661, 1), 1000)</f>
        <v>1000</v>
      </c>
      <c r="Z674" s="30">
        <f>IFERROR(FIND("-", 'Upload Data'!$B661, Y674 + 1), 1000)</f>
        <v>1000</v>
      </c>
      <c r="AA674" s="30" t="str">
        <f>IFERROR(LEFT('Upload Data'!$B661, Y674 - 1), "")</f>
        <v/>
      </c>
      <c r="AB674" s="30" t="str">
        <f>IFERROR(MID('Upload Data'!$B661, Y674 + 1, Z674 - Y674 - 1), "")</f>
        <v/>
      </c>
      <c r="AC674" s="30">
        <f>IFERROR(VALUE(RIGHT('Upload Data'!$B661, 6)), -1)</f>
        <v>-1</v>
      </c>
    </row>
    <row r="675" spans="1:29">
      <c r="A675" s="29">
        <f t="shared" si="84"/>
        <v>662</v>
      </c>
      <c r="B675" s="28" t="b">
        <f>NOT(IFERROR('Upload Data'!A662 = "ERROR", TRUE))</f>
        <v>1</v>
      </c>
      <c r="C675" s="28">
        <f t="shared" si="85"/>
        <v>662</v>
      </c>
      <c r="D675" s="30" t="b">
        <f>IF(B675, ('Upload Data'!A662 &amp; 'Upload Data'!B662 &amp; 'Upload Data'!D662 &amp; 'Upload Data'!E662 &amp; 'Upload Data'!F662) &lt;&gt; "", FALSE)</f>
        <v>0</v>
      </c>
      <c r="E675" s="28" t="str">
        <f t="shared" si="81"/>
        <v/>
      </c>
      <c r="F675" s="28" t="str">
        <f t="shared" si="82"/>
        <v/>
      </c>
      <c r="G675" s="30" t="b">
        <f t="shared" si="83"/>
        <v>1</v>
      </c>
      <c r="H675" s="30" t="b">
        <f>IFERROR(AND(OR(NOT(D675), 'Upload Data'!$A662 &lt;&gt; "", 'Upload Data'!$B662 &lt;&gt; ""), I675, J675, S675 &lt;= 1), FALSE)</f>
        <v>1</v>
      </c>
      <c r="I675" s="30" t="b">
        <f t="shared" si="86"/>
        <v>1</v>
      </c>
      <c r="J675" s="30" t="b">
        <f t="shared" si="87"/>
        <v>1</v>
      </c>
      <c r="K675" s="31" t="s">
        <v>81</v>
      </c>
      <c r="L675" s="31" t="s">
        <v>81</v>
      </c>
      <c r="M675" s="30" t="b">
        <f>IFERROR(OR(NOT(D675), 'Upload Data'!E662 &lt;&gt; ""), FALSE)</f>
        <v>1</v>
      </c>
      <c r="N675" s="30" t="b">
        <f>IFERROR(OR(AND(NOT(D675), 'Upload Data'!F662 = ""), IFERROR(MATCH('Upload Data'!F662, listTradingRelationship, 0), FALSE)), FALSE)</f>
        <v>1</v>
      </c>
      <c r="O675" s="30"/>
      <c r="P675" s="30"/>
      <c r="Q675" s="30"/>
      <c r="R675" s="30" t="str">
        <f>IFERROR(IF('Upload Data'!$A662 &lt;&gt; "", 'Upload Data'!$A662, 'Upload Data'!$B662) &amp; "-" &amp; 'Upload Data'!$C662, "-")</f>
        <v>-</v>
      </c>
      <c r="S675" s="30">
        <f t="shared" si="88"/>
        <v>0</v>
      </c>
      <c r="T675" s="30"/>
      <c r="U675" s="30" t="b">
        <f>IFERROR(OR('Upload Data'!$A662 = "", IFERROR(AND(LEN('Upload Data'!$A662 ) = 11, LEFT('Upload Data'!$A662, 4) = "FSC-", MID('Upload Data'!$A662, 5, 1) &gt;= "A", MID('Upload Data'!$A662, 5, 1) &lt;= "Z", V675 &gt; 0, INT(V675) = V675), FALSE)), FALSE)</f>
        <v>1</v>
      </c>
      <c r="V675" s="30">
        <f>IFERROR(VALUE(RIGHT('Upload Data'!$A662, 6)), -1)</f>
        <v>-1</v>
      </c>
      <c r="W675" s="30"/>
      <c r="X675" s="30" t="b">
        <f>IFERROR(OR('Upload Data'!$B662 = "", IFERROR(AND(LEN(AA675) &gt;= 2, MATCH(AB675, listCertificateTypes, 0), AC675 &gt; -1, INT(AC675) = AC675), FALSE)), FALSE)</f>
        <v>1</v>
      </c>
      <c r="Y675" s="30">
        <f>IFERROR(FIND("-", 'Upload Data'!$B662, 1), 1000)</f>
        <v>1000</v>
      </c>
      <c r="Z675" s="30">
        <f>IFERROR(FIND("-", 'Upload Data'!$B662, Y675 + 1), 1000)</f>
        <v>1000</v>
      </c>
      <c r="AA675" s="30" t="str">
        <f>IFERROR(LEFT('Upload Data'!$B662, Y675 - 1), "")</f>
        <v/>
      </c>
      <c r="AB675" s="30" t="str">
        <f>IFERROR(MID('Upload Data'!$B662, Y675 + 1, Z675 - Y675 - 1), "")</f>
        <v/>
      </c>
      <c r="AC675" s="30">
        <f>IFERROR(VALUE(RIGHT('Upload Data'!$B662, 6)), -1)</f>
        <v>-1</v>
      </c>
    </row>
    <row r="676" spans="1:29">
      <c r="A676" s="29">
        <f t="shared" si="84"/>
        <v>663</v>
      </c>
      <c r="B676" s="28" t="b">
        <f>NOT(IFERROR('Upload Data'!A663 = "ERROR", TRUE))</f>
        <v>1</v>
      </c>
      <c r="C676" s="28">
        <f t="shared" si="85"/>
        <v>663</v>
      </c>
      <c r="D676" s="30" t="b">
        <f>IF(B676, ('Upload Data'!A663 &amp; 'Upload Data'!B663 &amp; 'Upload Data'!D663 &amp; 'Upload Data'!E663 &amp; 'Upload Data'!F663) &lt;&gt; "", FALSE)</f>
        <v>0</v>
      </c>
      <c r="E676" s="28" t="str">
        <f t="shared" si="81"/>
        <v/>
      </c>
      <c r="F676" s="28" t="str">
        <f t="shared" si="82"/>
        <v/>
      </c>
      <c r="G676" s="30" t="b">
        <f t="shared" si="83"/>
        <v>1</v>
      </c>
      <c r="H676" s="30" t="b">
        <f>IFERROR(AND(OR(NOT(D676), 'Upload Data'!$A663 &lt;&gt; "", 'Upload Data'!$B663 &lt;&gt; ""), I676, J676, S676 &lt;= 1), FALSE)</f>
        <v>1</v>
      </c>
      <c r="I676" s="30" t="b">
        <f t="shared" si="86"/>
        <v>1</v>
      </c>
      <c r="J676" s="30" t="b">
        <f t="shared" si="87"/>
        <v>1</v>
      </c>
      <c r="K676" s="31" t="s">
        <v>81</v>
      </c>
      <c r="L676" s="31" t="s">
        <v>81</v>
      </c>
      <c r="M676" s="30" t="b">
        <f>IFERROR(OR(NOT(D676), 'Upload Data'!E663 &lt;&gt; ""), FALSE)</f>
        <v>1</v>
      </c>
      <c r="N676" s="30" t="b">
        <f>IFERROR(OR(AND(NOT(D676), 'Upload Data'!F663 = ""), IFERROR(MATCH('Upload Data'!F663, listTradingRelationship, 0), FALSE)), FALSE)</f>
        <v>1</v>
      </c>
      <c r="O676" s="30"/>
      <c r="P676" s="30"/>
      <c r="Q676" s="30"/>
      <c r="R676" s="30" t="str">
        <f>IFERROR(IF('Upload Data'!$A663 &lt;&gt; "", 'Upload Data'!$A663, 'Upload Data'!$B663) &amp; "-" &amp; 'Upload Data'!$C663, "-")</f>
        <v>-</v>
      </c>
      <c r="S676" s="30">
        <f t="shared" si="88"/>
        <v>0</v>
      </c>
      <c r="T676" s="30"/>
      <c r="U676" s="30" t="b">
        <f>IFERROR(OR('Upload Data'!$A663 = "", IFERROR(AND(LEN('Upload Data'!$A663 ) = 11, LEFT('Upload Data'!$A663, 4) = "FSC-", MID('Upload Data'!$A663, 5, 1) &gt;= "A", MID('Upload Data'!$A663, 5, 1) &lt;= "Z", V676 &gt; 0, INT(V676) = V676), FALSE)), FALSE)</f>
        <v>1</v>
      </c>
      <c r="V676" s="30">
        <f>IFERROR(VALUE(RIGHT('Upload Data'!$A663, 6)), -1)</f>
        <v>-1</v>
      </c>
      <c r="W676" s="30"/>
      <c r="X676" s="30" t="b">
        <f>IFERROR(OR('Upload Data'!$B663 = "", IFERROR(AND(LEN(AA676) &gt;= 2, MATCH(AB676, listCertificateTypes, 0), AC676 &gt; -1, INT(AC676) = AC676), FALSE)), FALSE)</f>
        <v>1</v>
      </c>
      <c r="Y676" s="30">
        <f>IFERROR(FIND("-", 'Upload Data'!$B663, 1), 1000)</f>
        <v>1000</v>
      </c>
      <c r="Z676" s="30">
        <f>IFERROR(FIND("-", 'Upload Data'!$B663, Y676 + 1), 1000)</f>
        <v>1000</v>
      </c>
      <c r="AA676" s="30" t="str">
        <f>IFERROR(LEFT('Upload Data'!$B663, Y676 - 1), "")</f>
        <v/>
      </c>
      <c r="AB676" s="30" t="str">
        <f>IFERROR(MID('Upload Data'!$B663, Y676 + 1, Z676 - Y676 - 1), "")</f>
        <v/>
      </c>
      <c r="AC676" s="30">
        <f>IFERROR(VALUE(RIGHT('Upload Data'!$B663, 6)), -1)</f>
        <v>-1</v>
      </c>
    </row>
    <row r="677" spans="1:29">
      <c r="A677" s="29">
        <f t="shared" si="84"/>
        <v>664</v>
      </c>
      <c r="B677" s="28" t="b">
        <f>NOT(IFERROR('Upload Data'!A664 = "ERROR", TRUE))</f>
        <v>1</v>
      </c>
      <c r="C677" s="28">
        <f t="shared" si="85"/>
        <v>664</v>
      </c>
      <c r="D677" s="30" t="b">
        <f>IF(B677, ('Upload Data'!A664 &amp; 'Upload Data'!B664 &amp; 'Upload Data'!D664 &amp; 'Upload Data'!E664 &amp; 'Upload Data'!F664) &lt;&gt; "", FALSE)</f>
        <v>0</v>
      </c>
      <c r="E677" s="28" t="str">
        <f t="shared" si="81"/>
        <v/>
      </c>
      <c r="F677" s="28" t="str">
        <f t="shared" si="82"/>
        <v/>
      </c>
      <c r="G677" s="30" t="b">
        <f t="shared" si="83"/>
        <v>1</v>
      </c>
      <c r="H677" s="30" t="b">
        <f>IFERROR(AND(OR(NOT(D677), 'Upload Data'!$A664 &lt;&gt; "", 'Upload Data'!$B664 &lt;&gt; ""), I677, J677, S677 &lt;= 1), FALSE)</f>
        <v>1</v>
      </c>
      <c r="I677" s="30" t="b">
        <f t="shared" si="86"/>
        <v>1</v>
      </c>
      <c r="J677" s="30" t="b">
        <f t="shared" si="87"/>
        <v>1</v>
      </c>
      <c r="K677" s="31" t="s">
        <v>81</v>
      </c>
      <c r="L677" s="31" t="s">
        <v>81</v>
      </c>
      <c r="M677" s="30" t="b">
        <f>IFERROR(OR(NOT(D677), 'Upload Data'!E664 &lt;&gt; ""), FALSE)</f>
        <v>1</v>
      </c>
      <c r="N677" s="30" t="b">
        <f>IFERROR(OR(AND(NOT(D677), 'Upload Data'!F664 = ""), IFERROR(MATCH('Upload Data'!F664, listTradingRelationship, 0), FALSE)), FALSE)</f>
        <v>1</v>
      </c>
      <c r="O677" s="30"/>
      <c r="P677" s="30"/>
      <c r="Q677" s="30"/>
      <c r="R677" s="30" t="str">
        <f>IFERROR(IF('Upload Data'!$A664 &lt;&gt; "", 'Upload Data'!$A664, 'Upload Data'!$B664) &amp; "-" &amp; 'Upload Data'!$C664, "-")</f>
        <v>-</v>
      </c>
      <c r="S677" s="30">
        <f t="shared" si="88"/>
        <v>0</v>
      </c>
      <c r="T677" s="30"/>
      <c r="U677" s="30" t="b">
        <f>IFERROR(OR('Upload Data'!$A664 = "", IFERROR(AND(LEN('Upload Data'!$A664 ) = 11, LEFT('Upload Data'!$A664, 4) = "FSC-", MID('Upload Data'!$A664, 5, 1) &gt;= "A", MID('Upload Data'!$A664, 5, 1) &lt;= "Z", V677 &gt; 0, INT(V677) = V677), FALSE)), FALSE)</f>
        <v>1</v>
      </c>
      <c r="V677" s="30">
        <f>IFERROR(VALUE(RIGHT('Upload Data'!$A664, 6)), -1)</f>
        <v>-1</v>
      </c>
      <c r="W677" s="30"/>
      <c r="X677" s="30" t="b">
        <f>IFERROR(OR('Upload Data'!$B664 = "", IFERROR(AND(LEN(AA677) &gt;= 2, MATCH(AB677, listCertificateTypes, 0), AC677 &gt; -1, INT(AC677) = AC677), FALSE)), FALSE)</f>
        <v>1</v>
      </c>
      <c r="Y677" s="30">
        <f>IFERROR(FIND("-", 'Upload Data'!$B664, 1), 1000)</f>
        <v>1000</v>
      </c>
      <c r="Z677" s="30">
        <f>IFERROR(FIND("-", 'Upload Data'!$B664, Y677 + 1), 1000)</f>
        <v>1000</v>
      </c>
      <c r="AA677" s="30" t="str">
        <f>IFERROR(LEFT('Upload Data'!$B664, Y677 - 1), "")</f>
        <v/>
      </c>
      <c r="AB677" s="30" t="str">
        <f>IFERROR(MID('Upload Data'!$B664, Y677 + 1, Z677 - Y677 - 1), "")</f>
        <v/>
      </c>
      <c r="AC677" s="30">
        <f>IFERROR(VALUE(RIGHT('Upload Data'!$B664, 6)), -1)</f>
        <v>-1</v>
      </c>
    </row>
    <row r="678" spans="1:29">
      <c r="A678" s="29">
        <f t="shared" si="84"/>
        <v>665</v>
      </c>
      <c r="B678" s="28" t="b">
        <f>NOT(IFERROR('Upload Data'!A665 = "ERROR", TRUE))</f>
        <v>1</v>
      </c>
      <c r="C678" s="28">
        <f t="shared" si="85"/>
        <v>665</v>
      </c>
      <c r="D678" s="30" t="b">
        <f>IF(B678, ('Upload Data'!A665 &amp; 'Upload Data'!B665 &amp; 'Upload Data'!D665 &amp; 'Upload Data'!E665 &amp; 'Upload Data'!F665) &lt;&gt; "", FALSE)</f>
        <v>0</v>
      </c>
      <c r="E678" s="28" t="str">
        <f t="shared" si="81"/>
        <v/>
      </c>
      <c r="F678" s="28" t="str">
        <f t="shared" si="82"/>
        <v/>
      </c>
      <c r="G678" s="30" t="b">
        <f t="shared" si="83"/>
        <v>1</v>
      </c>
      <c r="H678" s="30" t="b">
        <f>IFERROR(AND(OR(NOT(D678), 'Upload Data'!$A665 &lt;&gt; "", 'Upload Data'!$B665 &lt;&gt; ""), I678, J678, S678 &lt;= 1), FALSE)</f>
        <v>1</v>
      </c>
      <c r="I678" s="30" t="b">
        <f t="shared" si="86"/>
        <v>1</v>
      </c>
      <c r="J678" s="30" t="b">
        <f t="shared" si="87"/>
        <v>1</v>
      </c>
      <c r="K678" s="31" t="s">
        <v>81</v>
      </c>
      <c r="L678" s="31" t="s">
        <v>81</v>
      </c>
      <c r="M678" s="30" t="b">
        <f>IFERROR(OR(NOT(D678), 'Upload Data'!E665 &lt;&gt; ""), FALSE)</f>
        <v>1</v>
      </c>
      <c r="N678" s="30" t="b">
        <f>IFERROR(OR(AND(NOT(D678), 'Upload Data'!F665 = ""), IFERROR(MATCH('Upload Data'!F665, listTradingRelationship, 0), FALSE)), FALSE)</f>
        <v>1</v>
      </c>
      <c r="O678" s="30"/>
      <c r="P678" s="30"/>
      <c r="Q678" s="30"/>
      <c r="R678" s="30" t="str">
        <f>IFERROR(IF('Upload Data'!$A665 &lt;&gt; "", 'Upload Data'!$A665, 'Upload Data'!$B665) &amp; "-" &amp; 'Upload Data'!$C665, "-")</f>
        <v>-</v>
      </c>
      <c r="S678" s="30">
        <f t="shared" si="88"/>
        <v>0</v>
      </c>
      <c r="T678" s="30"/>
      <c r="U678" s="30" t="b">
        <f>IFERROR(OR('Upload Data'!$A665 = "", IFERROR(AND(LEN('Upload Data'!$A665 ) = 11, LEFT('Upload Data'!$A665, 4) = "FSC-", MID('Upload Data'!$A665, 5, 1) &gt;= "A", MID('Upload Data'!$A665, 5, 1) &lt;= "Z", V678 &gt; 0, INT(V678) = V678), FALSE)), FALSE)</f>
        <v>1</v>
      </c>
      <c r="V678" s="30">
        <f>IFERROR(VALUE(RIGHT('Upload Data'!$A665, 6)), -1)</f>
        <v>-1</v>
      </c>
      <c r="W678" s="30"/>
      <c r="X678" s="30" t="b">
        <f>IFERROR(OR('Upload Data'!$B665 = "", IFERROR(AND(LEN(AA678) &gt;= 2, MATCH(AB678, listCertificateTypes, 0), AC678 &gt; -1, INT(AC678) = AC678), FALSE)), FALSE)</f>
        <v>1</v>
      </c>
      <c r="Y678" s="30">
        <f>IFERROR(FIND("-", 'Upload Data'!$B665, 1), 1000)</f>
        <v>1000</v>
      </c>
      <c r="Z678" s="30">
        <f>IFERROR(FIND("-", 'Upload Data'!$B665, Y678 + 1), 1000)</f>
        <v>1000</v>
      </c>
      <c r="AA678" s="30" t="str">
        <f>IFERROR(LEFT('Upload Data'!$B665, Y678 - 1), "")</f>
        <v/>
      </c>
      <c r="AB678" s="30" t="str">
        <f>IFERROR(MID('Upload Data'!$B665, Y678 + 1, Z678 - Y678 - 1), "")</f>
        <v/>
      </c>
      <c r="AC678" s="30">
        <f>IFERROR(VALUE(RIGHT('Upload Data'!$B665, 6)), -1)</f>
        <v>-1</v>
      </c>
    </row>
    <row r="679" spans="1:29">
      <c r="A679" s="29">
        <f t="shared" si="84"/>
        <v>666</v>
      </c>
      <c r="B679" s="28" t="b">
        <f>NOT(IFERROR('Upload Data'!A666 = "ERROR", TRUE))</f>
        <v>1</v>
      </c>
      <c r="C679" s="28">
        <f t="shared" si="85"/>
        <v>666</v>
      </c>
      <c r="D679" s="30" t="b">
        <f>IF(B679, ('Upload Data'!A666 &amp; 'Upload Data'!B666 &amp; 'Upload Data'!D666 &amp; 'Upload Data'!E666 &amp; 'Upload Data'!F666) &lt;&gt; "", FALSE)</f>
        <v>0</v>
      </c>
      <c r="E679" s="28" t="str">
        <f t="shared" ref="E679:E742" si="89">IF(AND(D679, G679), A679, "")</f>
        <v/>
      </c>
      <c r="F679" s="28" t="str">
        <f t="shared" ref="F679:F742" si="90">IF(AND(D679, NOT(G679)), A679, "")</f>
        <v/>
      </c>
      <c r="G679" s="30" t="b">
        <f t="shared" si="83"/>
        <v>1</v>
      </c>
      <c r="H679" s="30" t="b">
        <f>IFERROR(AND(OR(NOT(D679), 'Upload Data'!$A666 &lt;&gt; "", 'Upload Data'!$B666 &lt;&gt; ""), I679, J679, S679 &lt;= 1), FALSE)</f>
        <v>1</v>
      </c>
      <c r="I679" s="30" t="b">
        <f t="shared" si="86"/>
        <v>1</v>
      </c>
      <c r="J679" s="30" t="b">
        <f t="shared" si="87"/>
        <v>1</v>
      </c>
      <c r="K679" s="31" t="s">
        <v>81</v>
      </c>
      <c r="L679" s="31" t="s">
        <v>81</v>
      </c>
      <c r="M679" s="30" t="b">
        <f>IFERROR(OR(NOT(D679), 'Upload Data'!E666 &lt;&gt; ""), FALSE)</f>
        <v>1</v>
      </c>
      <c r="N679" s="30" t="b">
        <f>IFERROR(OR(AND(NOT(D679), 'Upload Data'!F666 = ""), IFERROR(MATCH('Upload Data'!F666, listTradingRelationship, 0), FALSE)), FALSE)</f>
        <v>1</v>
      </c>
      <c r="O679" s="30"/>
      <c r="P679" s="30"/>
      <c r="Q679" s="30"/>
      <c r="R679" s="30" t="str">
        <f>IFERROR(IF('Upload Data'!$A666 &lt;&gt; "", 'Upload Data'!$A666, 'Upload Data'!$B666) &amp; "-" &amp; 'Upload Data'!$C666, "-")</f>
        <v>-</v>
      </c>
      <c r="S679" s="30">
        <f t="shared" si="88"/>
        <v>0</v>
      </c>
      <c r="T679" s="30"/>
      <c r="U679" s="30" t="b">
        <f>IFERROR(OR('Upload Data'!$A666 = "", IFERROR(AND(LEN('Upload Data'!$A666 ) = 11, LEFT('Upload Data'!$A666, 4) = "FSC-", MID('Upload Data'!$A666, 5, 1) &gt;= "A", MID('Upload Data'!$A666, 5, 1) &lt;= "Z", V679 &gt; 0, INT(V679) = V679), FALSE)), FALSE)</f>
        <v>1</v>
      </c>
      <c r="V679" s="30">
        <f>IFERROR(VALUE(RIGHT('Upload Data'!$A666, 6)), -1)</f>
        <v>-1</v>
      </c>
      <c r="W679" s="30"/>
      <c r="X679" s="30" t="b">
        <f>IFERROR(OR('Upload Data'!$B666 = "", IFERROR(AND(LEN(AA679) &gt;= 2, MATCH(AB679, listCertificateTypes, 0), AC679 &gt; -1, INT(AC679) = AC679), FALSE)), FALSE)</f>
        <v>1</v>
      </c>
      <c r="Y679" s="30">
        <f>IFERROR(FIND("-", 'Upload Data'!$B666, 1), 1000)</f>
        <v>1000</v>
      </c>
      <c r="Z679" s="30">
        <f>IFERROR(FIND("-", 'Upload Data'!$B666, Y679 + 1), 1000)</f>
        <v>1000</v>
      </c>
      <c r="AA679" s="30" t="str">
        <f>IFERROR(LEFT('Upload Data'!$B666, Y679 - 1), "")</f>
        <v/>
      </c>
      <c r="AB679" s="30" t="str">
        <f>IFERROR(MID('Upload Data'!$B666, Y679 + 1, Z679 - Y679 - 1), "")</f>
        <v/>
      </c>
      <c r="AC679" s="30">
        <f>IFERROR(VALUE(RIGHT('Upload Data'!$B666, 6)), -1)</f>
        <v>-1</v>
      </c>
    </row>
    <row r="680" spans="1:29">
      <c r="A680" s="29">
        <f t="shared" si="84"/>
        <v>667</v>
      </c>
      <c r="B680" s="28" t="b">
        <f>NOT(IFERROR('Upload Data'!A667 = "ERROR", TRUE))</f>
        <v>1</v>
      </c>
      <c r="C680" s="28">
        <f t="shared" si="85"/>
        <v>667</v>
      </c>
      <c r="D680" s="30" t="b">
        <f>IF(B680, ('Upload Data'!A667 &amp; 'Upload Data'!B667 &amp; 'Upload Data'!D667 &amp; 'Upload Data'!E667 &amp; 'Upload Data'!F667) &lt;&gt; "", FALSE)</f>
        <v>0</v>
      </c>
      <c r="E680" s="28" t="str">
        <f t="shared" si="89"/>
        <v/>
      </c>
      <c r="F680" s="28" t="str">
        <f t="shared" si="90"/>
        <v/>
      </c>
      <c r="G680" s="30" t="b">
        <f t="shared" si="83"/>
        <v>1</v>
      </c>
      <c r="H680" s="30" t="b">
        <f>IFERROR(AND(OR(NOT(D680), 'Upload Data'!$A667 &lt;&gt; "", 'Upload Data'!$B667 &lt;&gt; ""), I680, J680, S680 &lt;= 1), FALSE)</f>
        <v>1</v>
      </c>
      <c r="I680" s="30" t="b">
        <f t="shared" si="86"/>
        <v>1</v>
      </c>
      <c r="J680" s="30" t="b">
        <f t="shared" si="87"/>
        <v>1</v>
      </c>
      <c r="K680" s="31" t="s">
        <v>81</v>
      </c>
      <c r="L680" s="31" t="s">
        <v>81</v>
      </c>
      <c r="M680" s="30" t="b">
        <f>IFERROR(OR(NOT(D680), 'Upload Data'!E667 &lt;&gt; ""), FALSE)</f>
        <v>1</v>
      </c>
      <c r="N680" s="30" t="b">
        <f>IFERROR(OR(AND(NOT(D680), 'Upload Data'!F667 = ""), IFERROR(MATCH('Upload Data'!F667, listTradingRelationship, 0), FALSE)), FALSE)</f>
        <v>1</v>
      </c>
      <c r="O680" s="30"/>
      <c r="P680" s="30"/>
      <c r="Q680" s="30"/>
      <c r="R680" s="30" t="str">
        <f>IFERROR(IF('Upload Data'!$A667 &lt;&gt; "", 'Upload Data'!$A667, 'Upload Data'!$B667) &amp; "-" &amp; 'Upload Data'!$C667, "-")</f>
        <v>-</v>
      </c>
      <c r="S680" s="30">
        <f t="shared" si="88"/>
        <v>0</v>
      </c>
      <c r="T680" s="30"/>
      <c r="U680" s="30" t="b">
        <f>IFERROR(OR('Upload Data'!$A667 = "", IFERROR(AND(LEN('Upload Data'!$A667 ) = 11, LEFT('Upload Data'!$A667, 4) = "FSC-", MID('Upload Data'!$A667, 5, 1) &gt;= "A", MID('Upload Data'!$A667, 5, 1) &lt;= "Z", V680 &gt; 0, INT(V680) = V680), FALSE)), FALSE)</f>
        <v>1</v>
      </c>
      <c r="V680" s="30">
        <f>IFERROR(VALUE(RIGHT('Upload Data'!$A667, 6)), -1)</f>
        <v>-1</v>
      </c>
      <c r="W680" s="30"/>
      <c r="X680" s="30" t="b">
        <f>IFERROR(OR('Upload Data'!$B667 = "", IFERROR(AND(LEN(AA680) &gt;= 2, MATCH(AB680, listCertificateTypes, 0), AC680 &gt; -1, INT(AC680) = AC680), FALSE)), FALSE)</f>
        <v>1</v>
      </c>
      <c r="Y680" s="30">
        <f>IFERROR(FIND("-", 'Upload Data'!$B667, 1), 1000)</f>
        <v>1000</v>
      </c>
      <c r="Z680" s="30">
        <f>IFERROR(FIND("-", 'Upload Data'!$B667, Y680 + 1), 1000)</f>
        <v>1000</v>
      </c>
      <c r="AA680" s="30" t="str">
        <f>IFERROR(LEFT('Upload Data'!$B667, Y680 - 1), "")</f>
        <v/>
      </c>
      <c r="AB680" s="30" t="str">
        <f>IFERROR(MID('Upload Data'!$B667, Y680 + 1, Z680 - Y680 - 1), "")</f>
        <v/>
      </c>
      <c r="AC680" s="30">
        <f>IFERROR(VALUE(RIGHT('Upload Data'!$B667, 6)), -1)</f>
        <v>-1</v>
      </c>
    </row>
    <row r="681" spans="1:29">
      <c r="A681" s="29">
        <f t="shared" si="84"/>
        <v>668</v>
      </c>
      <c r="B681" s="28" t="b">
        <f>NOT(IFERROR('Upload Data'!A668 = "ERROR", TRUE))</f>
        <v>1</v>
      </c>
      <c r="C681" s="28">
        <f t="shared" si="85"/>
        <v>668</v>
      </c>
      <c r="D681" s="30" t="b">
        <f>IF(B681, ('Upload Data'!A668 &amp; 'Upload Data'!B668 &amp; 'Upload Data'!D668 &amp; 'Upload Data'!E668 &amp; 'Upload Data'!F668) &lt;&gt; "", FALSE)</f>
        <v>0</v>
      </c>
      <c r="E681" s="28" t="str">
        <f t="shared" si="89"/>
        <v/>
      </c>
      <c r="F681" s="28" t="str">
        <f t="shared" si="90"/>
        <v/>
      </c>
      <c r="G681" s="30" t="b">
        <f t="shared" si="83"/>
        <v>1</v>
      </c>
      <c r="H681" s="30" t="b">
        <f>IFERROR(AND(OR(NOT(D681), 'Upload Data'!$A668 &lt;&gt; "", 'Upload Data'!$B668 &lt;&gt; ""), I681, J681, S681 &lt;= 1), FALSE)</f>
        <v>1</v>
      </c>
      <c r="I681" s="30" t="b">
        <f t="shared" si="86"/>
        <v>1</v>
      </c>
      <c r="J681" s="30" t="b">
        <f t="shared" si="87"/>
        <v>1</v>
      </c>
      <c r="K681" s="31" t="s">
        <v>81</v>
      </c>
      <c r="L681" s="31" t="s">
        <v>81</v>
      </c>
      <c r="M681" s="30" t="b">
        <f>IFERROR(OR(NOT(D681), 'Upload Data'!E668 &lt;&gt; ""), FALSE)</f>
        <v>1</v>
      </c>
      <c r="N681" s="30" t="b">
        <f>IFERROR(OR(AND(NOT(D681), 'Upload Data'!F668 = ""), IFERROR(MATCH('Upload Data'!F668, listTradingRelationship, 0), FALSE)), FALSE)</f>
        <v>1</v>
      </c>
      <c r="O681" s="30"/>
      <c r="P681" s="30"/>
      <c r="Q681" s="30"/>
      <c r="R681" s="30" t="str">
        <f>IFERROR(IF('Upload Data'!$A668 &lt;&gt; "", 'Upload Data'!$A668, 'Upload Data'!$B668) &amp; "-" &amp; 'Upload Data'!$C668, "-")</f>
        <v>-</v>
      </c>
      <c r="S681" s="30">
        <f t="shared" si="88"/>
        <v>0</v>
      </c>
      <c r="T681" s="30"/>
      <c r="U681" s="30" t="b">
        <f>IFERROR(OR('Upload Data'!$A668 = "", IFERROR(AND(LEN('Upload Data'!$A668 ) = 11, LEFT('Upload Data'!$A668, 4) = "FSC-", MID('Upload Data'!$A668, 5, 1) &gt;= "A", MID('Upload Data'!$A668, 5, 1) &lt;= "Z", V681 &gt; 0, INT(V681) = V681), FALSE)), FALSE)</f>
        <v>1</v>
      </c>
      <c r="V681" s="30">
        <f>IFERROR(VALUE(RIGHT('Upload Data'!$A668, 6)), -1)</f>
        <v>-1</v>
      </c>
      <c r="W681" s="30"/>
      <c r="X681" s="30" t="b">
        <f>IFERROR(OR('Upload Data'!$B668 = "", IFERROR(AND(LEN(AA681) &gt;= 2, MATCH(AB681, listCertificateTypes, 0), AC681 &gt; -1, INT(AC681) = AC681), FALSE)), FALSE)</f>
        <v>1</v>
      </c>
      <c r="Y681" s="30">
        <f>IFERROR(FIND("-", 'Upload Data'!$B668, 1), 1000)</f>
        <v>1000</v>
      </c>
      <c r="Z681" s="30">
        <f>IFERROR(FIND("-", 'Upload Data'!$B668, Y681 + 1), 1000)</f>
        <v>1000</v>
      </c>
      <c r="AA681" s="30" t="str">
        <f>IFERROR(LEFT('Upload Data'!$B668, Y681 - 1), "")</f>
        <v/>
      </c>
      <c r="AB681" s="30" t="str">
        <f>IFERROR(MID('Upload Data'!$B668, Y681 + 1, Z681 - Y681 - 1), "")</f>
        <v/>
      </c>
      <c r="AC681" s="30">
        <f>IFERROR(VALUE(RIGHT('Upload Data'!$B668, 6)), -1)</f>
        <v>-1</v>
      </c>
    </row>
    <row r="682" spans="1:29">
      <c r="A682" s="29">
        <f t="shared" si="84"/>
        <v>669</v>
      </c>
      <c r="B682" s="28" t="b">
        <f>NOT(IFERROR('Upload Data'!A669 = "ERROR", TRUE))</f>
        <v>1</v>
      </c>
      <c r="C682" s="28">
        <f t="shared" si="85"/>
        <v>669</v>
      </c>
      <c r="D682" s="30" t="b">
        <f>IF(B682, ('Upload Data'!A669 &amp; 'Upload Data'!B669 &amp; 'Upload Data'!D669 &amp; 'Upload Data'!E669 &amp; 'Upload Data'!F669) &lt;&gt; "", FALSE)</f>
        <v>0</v>
      </c>
      <c r="E682" s="28" t="str">
        <f t="shared" si="89"/>
        <v/>
      </c>
      <c r="F682" s="28" t="str">
        <f t="shared" si="90"/>
        <v/>
      </c>
      <c r="G682" s="30" t="b">
        <f t="shared" si="83"/>
        <v>1</v>
      </c>
      <c r="H682" s="30" t="b">
        <f>IFERROR(AND(OR(NOT(D682), 'Upload Data'!$A669 &lt;&gt; "", 'Upload Data'!$B669 &lt;&gt; ""), I682, J682, S682 &lt;= 1), FALSE)</f>
        <v>1</v>
      </c>
      <c r="I682" s="30" t="b">
        <f t="shared" si="86"/>
        <v>1</v>
      </c>
      <c r="J682" s="30" t="b">
        <f t="shared" si="87"/>
        <v>1</v>
      </c>
      <c r="K682" s="31" t="s">
        <v>81</v>
      </c>
      <c r="L682" s="31" t="s">
        <v>81</v>
      </c>
      <c r="M682" s="30" t="b">
        <f>IFERROR(OR(NOT(D682), 'Upload Data'!E669 &lt;&gt; ""), FALSE)</f>
        <v>1</v>
      </c>
      <c r="N682" s="30" t="b">
        <f>IFERROR(OR(AND(NOT(D682), 'Upload Data'!F669 = ""), IFERROR(MATCH('Upload Data'!F669, listTradingRelationship, 0), FALSE)), FALSE)</f>
        <v>1</v>
      </c>
      <c r="O682" s="30"/>
      <c r="P682" s="30"/>
      <c r="Q682" s="30"/>
      <c r="R682" s="30" t="str">
        <f>IFERROR(IF('Upload Data'!$A669 &lt;&gt; "", 'Upload Data'!$A669, 'Upload Data'!$B669) &amp; "-" &amp; 'Upload Data'!$C669, "-")</f>
        <v>-</v>
      </c>
      <c r="S682" s="30">
        <f t="shared" si="88"/>
        <v>0</v>
      </c>
      <c r="T682" s="30"/>
      <c r="U682" s="30" t="b">
        <f>IFERROR(OR('Upload Data'!$A669 = "", IFERROR(AND(LEN('Upload Data'!$A669 ) = 11, LEFT('Upload Data'!$A669, 4) = "FSC-", MID('Upload Data'!$A669, 5, 1) &gt;= "A", MID('Upload Data'!$A669, 5, 1) &lt;= "Z", V682 &gt; 0, INT(V682) = V682), FALSE)), FALSE)</f>
        <v>1</v>
      </c>
      <c r="V682" s="30">
        <f>IFERROR(VALUE(RIGHT('Upload Data'!$A669, 6)), -1)</f>
        <v>-1</v>
      </c>
      <c r="W682" s="30"/>
      <c r="X682" s="30" t="b">
        <f>IFERROR(OR('Upload Data'!$B669 = "", IFERROR(AND(LEN(AA682) &gt;= 2, MATCH(AB682, listCertificateTypes, 0), AC682 &gt; -1, INT(AC682) = AC682), FALSE)), FALSE)</f>
        <v>1</v>
      </c>
      <c r="Y682" s="30">
        <f>IFERROR(FIND("-", 'Upload Data'!$B669, 1), 1000)</f>
        <v>1000</v>
      </c>
      <c r="Z682" s="30">
        <f>IFERROR(FIND("-", 'Upload Data'!$B669, Y682 + 1), 1000)</f>
        <v>1000</v>
      </c>
      <c r="AA682" s="30" t="str">
        <f>IFERROR(LEFT('Upload Data'!$B669, Y682 - 1), "")</f>
        <v/>
      </c>
      <c r="AB682" s="30" t="str">
        <f>IFERROR(MID('Upload Data'!$B669, Y682 + 1, Z682 - Y682 - 1), "")</f>
        <v/>
      </c>
      <c r="AC682" s="30">
        <f>IFERROR(VALUE(RIGHT('Upload Data'!$B669, 6)), -1)</f>
        <v>-1</v>
      </c>
    </row>
    <row r="683" spans="1:29">
      <c r="A683" s="29">
        <f t="shared" si="84"/>
        <v>670</v>
      </c>
      <c r="B683" s="28" t="b">
        <f>NOT(IFERROR('Upload Data'!A670 = "ERROR", TRUE))</f>
        <v>1</v>
      </c>
      <c r="C683" s="28">
        <f t="shared" si="85"/>
        <v>670</v>
      </c>
      <c r="D683" s="30" t="b">
        <f>IF(B683, ('Upload Data'!A670 &amp; 'Upload Data'!B670 &amp; 'Upload Data'!D670 &amp; 'Upload Data'!E670 &amp; 'Upload Data'!F670) &lt;&gt; "", FALSE)</f>
        <v>0</v>
      </c>
      <c r="E683" s="28" t="str">
        <f t="shared" si="89"/>
        <v/>
      </c>
      <c r="F683" s="28" t="str">
        <f t="shared" si="90"/>
        <v/>
      </c>
      <c r="G683" s="30" t="b">
        <f t="shared" si="83"/>
        <v>1</v>
      </c>
      <c r="H683" s="30" t="b">
        <f>IFERROR(AND(OR(NOT(D683), 'Upload Data'!$A670 &lt;&gt; "", 'Upload Data'!$B670 &lt;&gt; ""), I683, J683, S683 &lt;= 1), FALSE)</f>
        <v>1</v>
      </c>
      <c r="I683" s="30" t="b">
        <f t="shared" si="86"/>
        <v>1</v>
      </c>
      <c r="J683" s="30" t="b">
        <f t="shared" si="87"/>
        <v>1</v>
      </c>
      <c r="K683" s="31" t="s">
        <v>81</v>
      </c>
      <c r="L683" s="31" t="s">
        <v>81</v>
      </c>
      <c r="M683" s="30" t="b">
        <f>IFERROR(OR(NOT(D683), 'Upload Data'!E670 &lt;&gt; ""), FALSE)</f>
        <v>1</v>
      </c>
      <c r="N683" s="30" t="b">
        <f>IFERROR(OR(AND(NOT(D683), 'Upload Data'!F670 = ""), IFERROR(MATCH('Upload Data'!F670, listTradingRelationship, 0), FALSE)), FALSE)</f>
        <v>1</v>
      </c>
      <c r="O683" s="30"/>
      <c r="P683" s="30"/>
      <c r="Q683" s="30"/>
      <c r="R683" s="30" t="str">
        <f>IFERROR(IF('Upload Data'!$A670 &lt;&gt; "", 'Upload Data'!$A670, 'Upload Data'!$B670) &amp; "-" &amp; 'Upload Data'!$C670, "-")</f>
        <v>-</v>
      </c>
      <c r="S683" s="30">
        <f t="shared" si="88"/>
        <v>0</v>
      </c>
      <c r="T683" s="30"/>
      <c r="U683" s="30" t="b">
        <f>IFERROR(OR('Upload Data'!$A670 = "", IFERROR(AND(LEN('Upload Data'!$A670 ) = 11, LEFT('Upload Data'!$A670, 4) = "FSC-", MID('Upload Data'!$A670, 5, 1) &gt;= "A", MID('Upload Data'!$A670, 5, 1) &lt;= "Z", V683 &gt; 0, INT(V683) = V683), FALSE)), FALSE)</f>
        <v>1</v>
      </c>
      <c r="V683" s="30">
        <f>IFERROR(VALUE(RIGHT('Upload Data'!$A670, 6)), -1)</f>
        <v>-1</v>
      </c>
      <c r="W683" s="30"/>
      <c r="X683" s="30" t="b">
        <f>IFERROR(OR('Upload Data'!$B670 = "", IFERROR(AND(LEN(AA683) &gt;= 2, MATCH(AB683, listCertificateTypes, 0), AC683 &gt; -1, INT(AC683) = AC683), FALSE)), FALSE)</f>
        <v>1</v>
      </c>
      <c r="Y683" s="30">
        <f>IFERROR(FIND("-", 'Upload Data'!$B670, 1), 1000)</f>
        <v>1000</v>
      </c>
      <c r="Z683" s="30">
        <f>IFERROR(FIND("-", 'Upload Data'!$B670, Y683 + 1), 1000)</f>
        <v>1000</v>
      </c>
      <c r="AA683" s="30" t="str">
        <f>IFERROR(LEFT('Upload Data'!$B670, Y683 - 1), "")</f>
        <v/>
      </c>
      <c r="AB683" s="30" t="str">
        <f>IFERROR(MID('Upload Data'!$B670, Y683 + 1, Z683 - Y683 - 1), "")</f>
        <v/>
      </c>
      <c r="AC683" s="30">
        <f>IFERROR(VALUE(RIGHT('Upload Data'!$B670, 6)), -1)</f>
        <v>-1</v>
      </c>
    </row>
    <row r="684" spans="1:29">
      <c r="A684" s="29">
        <f t="shared" si="84"/>
        <v>671</v>
      </c>
      <c r="B684" s="28" t="b">
        <f>NOT(IFERROR('Upload Data'!A671 = "ERROR", TRUE))</f>
        <v>1</v>
      </c>
      <c r="C684" s="28">
        <f t="shared" si="85"/>
        <v>671</v>
      </c>
      <c r="D684" s="30" t="b">
        <f>IF(B684, ('Upload Data'!A671 &amp; 'Upload Data'!B671 &amp; 'Upload Data'!D671 &amp; 'Upload Data'!E671 &amp; 'Upload Data'!F671) &lt;&gt; "", FALSE)</f>
        <v>0</v>
      </c>
      <c r="E684" s="28" t="str">
        <f t="shared" si="89"/>
        <v/>
      </c>
      <c r="F684" s="28" t="str">
        <f t="shared" si="90"/>
        <v/>
      </c>
      <c r="G684" s="30" t="b">
        <f t="shared" si="83"/>
        <v>1</v>
      </c>
      <c r="H684" s="30" t="b">
        <f>IFERROR(AND(OR(NOT(D684), 'Upload Data'!$A671 &lt;&gt; "", 'Upload Data'!$B671 &lt;&gt; ""), I684, J684, S684 &lt;= 1), FALSE)</f>
        <v>1</v>
      </c>
      <c r="I684" s="30" t="b">
        <f t="shared" si="86"/>
        <v>1</v>
      </c>
      <c r="J684" s="30" t="b">
        <f t="shared" si="87"/>
        <v>1</v>
      </c>
      <c r="K684" s="31" t="s">
        <v>81</v>
      </c>
      <c r="L684" s="31" t="s">
        <v>81</v>
      </c>
      <c r="M684" s="30" t="b">
        <f>IFERROR(OR(NOT(D684), 'Upload Data'!E671 &lt;&gt; ""), FALSE)</f>
        <v>1</v>
      </c>
      <c r="N684" s="30" t="b">
        <f>IFERROR(OR(AND(NOT(D684), 'Upload Data'!F671 = ""), IFERROR(MATCH('Upload Data'!F671, listTradingRelationship, 0), FALSE)), FALSE)</f>
        <v>1</v>
      </c>
      <c r="O684" s="30"/>
      <c r="P684" s="30"/>
      <c r="Q684" s="30"/>
      <c r="R684" s="30" t="str">
        <f>IFERROR(IF('Upload Data'!$A671 &lt;&gt; "", 'Upload Data'!$A671, 'Upload Data'!$B671) &amp; "-" &amp; 'Upload Data'!$C671, "-")</f>
        <v>-</v>
      </c>
      <c r="S684" s="30">
        <f t="shared" si="88"/>
        <v>0</v>
      </c>
      <c r="T684" s="30"/>
      <c r="U684" s="30" t="b">
        <f>IFERROR(OR('Upload Data'!$A671 = "", IFERROR(AND(LEN('Upload Data'!$A671 ) = 11, LEFT('Upload Data'!$A671, 4) = "FSC-", MID('Upload Data'!$A671, 5, 1) &gt;= "A", MID('Upload Data'!$A671, 5, 1) &lt;= "Z", V684 &gt; 0, INT(V684) = V684), FALSE)), FALSE)</f>
        <v>1</v>
      </c>
      <c r="V684" s="30">
        <f>IFERROR(VALUE(RIGHT('Upload Data'!$A671, 6)), -1)</f>
        <v>-1</v>
      </c>
      <c r="W684" s="30"/>
      <c r="X684" s="30" t="b">
        <f>IFERROR(OR('Upload Data'!$B671 = "", IFERROR(AND(LEN(AA684) &gt;= 2, MATCH(AB684, listCertificateTypes, 0), AC684 &gt; -1, INT(AC684) = AC684), FALSE)), FALSE)</f>
        <v>1</v>
      </c>
      <c r="Y684" s="30">
        <f>IFERROR(FIND("-", 'Upload Data'!$B671, 1), 1000)</f>
        <v>1000</v>
      </c>
      <c r="Z684" s="30">
        <f>IFERROR(FIND("-", 'Upload Data'!$B671, Y684 + 1), 1000)</f>
        <v>1000</v>
      </c>
      <c r="AA684" s="30" t="str">
        <f>IFERROR(LEFT('Upload Data'!$B671, Y684 - 1), "")</f>
        <v/>
      </c>
      <c r="AB684" s="30" t="str">
        <f>IFERROR(MID('Upload Data'!$B671, Y684 + 1, Z684 - Y684 - 1), "")</f>
        <v/>
      </c>
      <c r="AC684" s="30">
        <f>IFERROR(VALUE(RIGHT('Upload Data'!$B671, 6)), -1)</f>
        <v>-1</v>
      </c>
    </row>
    <row r="685" spans="1:29">
      <c r="A685" s="29">
        <f t="shared" si="84"/>
        <v>672</v>
      </c>
      <c r="B685" s="28" t="b">
        <f>NOT(IFERROR('Upload Data'!A672 = "ERROR", TRUE))</f>
        <v>1</v>
      </c>
      <c r="C685" s="28">
        <f t="shared" si="85"/>
        <v>672</v>
      </c>
      <c r="D685" s="30" t="b">
        <f>IF(B685, ('Upload Data'!A672 &amp; 'Upload Data'!B672 &amp; 'Upload Data'!D672 &amp; 'Upload Data'!E672 &amp; 'Upload Data'!F672) &lt;&gt; "", FALSE)</f>
        <v>0</v>
      </c>
      <c r="E685" s="28" t="str">
        <f t="shared" si="89"/>
        <v/>
      </c>
      <c r="F685" s="28" t="str">
        <f t="shared" si="90"/>
        <v/>
      </c>
      <c r="G685" s="30" t="b">
        <f t="shared" si="83"/>
        <v>1</v>
      </c>
      <c r="H685" s="30" t="b">
        <f>IFERROR(AND(OR(NOT(D685), 'Upload Data'!$A672 &lt;&gt; "", 'Upload Data'!$B672 &lt;&gt; ""), I685, J685, S685 &lt;= 1), FALSE)</f>
        <v>1</v>
      </c>
      <c r="I685" s="30" t="b">
        <f t="shared" si="86"/>
        <v>1</v>
      </c>
      <c r="J685" s="30" t="b">
        <f t="shared" si="87"/>
        <v>1</v>
      </c>
      <c r="K685" s="31" t="s">
        <v>81</v>
      </c>
      <c r="L685" s="31" t="s">
        <v>81</v>
      </c>
      <c r="M685" s="30" t="b">
        <f>IFERROR(OR(NOT(D685), 'Upload Data'!E672 &lt;&gt; ""), FALSE)</f>
        <v>1</v>
      </c>
      <c r="N685" s="30" t="b">
        <f>IFERROR(OR(AND(NOT(D685), 'Upload Data'!F672 = ""), IFERROR(MATCH('Upload Data'!F672, listTradingRelationship, 0), FALSE)), FALSE)</f>
        <v>1</v>
      </c>
      <c r="O685" s="30"/>
      <c r="P685" s="30"/>
      <c r="Q685" s="30"/>
      <c r="R685" s="30" t="str">
        <f>IFERROR(IF('Upload Data'!$A672 &lt;&gt; "", 'Upload Data'!$A672, 'Upload Data'!$B672) &amp; "-" &amp; 'Upload Data'!$C672, "-")</f>
        <v>-</v>
      </c>
      <c r="S685" s="30">
        <f t="shared" si="88"/>
        <v>0</v>
      </c>
      <c r="T685" s="30"/>
      <c r="U685" s="30" t="b">
        <f>IFERROR(OR('Upload Data'!$A672 = "", IFERROR(AND(LEN('Upload Data'!$A672 ) = 11, LEFT('Upload Data'!$A672, 4) = "FSC-", MID('Upload Data'!$A672, 5, 1) &gt;= "A", MID('Upload Data'!$A672, 5, 1) &lt;= "Z", V685 &gt; 0, INT(V685) = V685), FALSE)), FALSE)</f>
        <v>1</v>
      </c>
      <c r="V685" s="30">
        <f>IFERROR(VALUE(RIGHT('Upload Data'!$A672, 6)), -1)</f>
        <v>-1</v>
      </c>
      <c r="W685" s="30"/>
      <c r="X685" s="30" t="b">
        <f>IFERROR(OR('Upload Data'!$B672 = "", IFERROR(AND(LEN(AA685) &gt;= 2, MATCH(AB685, listCertificateTypes, 0), AC685 &gt; -1, INT(AC685) = AC685), FALSE)), FALSE)</f>
        <v>1</v>
      </c>
      <c r="Y685" s="30">
        <f>IFERROR(FIND("-", 'Upload Data'!$B672, 1), 1000)</f>
        <v>1000</v>
      </c>
      <c r="Z685" s="30">
        <f>IFERROR(FIND("-", 'Upload Data'!$B672, Y685 + 1), 1000)</f>
        <v>1000</v>
      </c>
      <c r="AA685" s="30" t="str">
        <f>IFERROR(LEFT('Upload Data'!$B672, Y685 - 1), "")</f>
        <v/>
      </c>
      <c r="AB685" s="30" t="str">
        <f>IFERROR(MID('Upload Data'!$B672, Y685 + 1, Z685 - Y685 - 1), "")</f>
        <v/>
      </c>
      <c r="AC685" s="30">
        <f>IFERROR(VALUE(RIGHT('Upload Data'!$B672, 6)), -1)</f>
        <v>-1</v>
      </c>
    </row>
    <row r="686" spans="1:29">
      <c r="A686" s="29">
        <f t="shared" si="84"/>
        <v>673</v>
      </c>
      <c r="B686" s="28" t="b">
        <f>NOT(IFERROR('Upload Data'!A673 = "ERROR", TRUE))</f>
        <v>1</v>
      </c>
      <c r="C686" s="28">
        <f t="shared" si="85"/>
        <v>673</v>
      </c>
      <c r="D686" s="30" t="b">
        <f>IF(B686, ('Upload Data'!A673 &amp; 'Upload Data'!B673 &amp; 'Upload Data'!D673 &amp; 'Upload Data'!E673 &amp; 'Upload Data'!F673) &lt;&gt; "", FALSE)</f>
        <v>0</v>
      </c>
      <c r="E686" s="28" t="str">
        <f t="shared" si="89"/>
        <v/>
      </c>
      <c r="F686" s="28" t="str">
        <f t="shared" si="90"/>
        <v/>
      </c>
      <c r="G686" s="30" t="b">
        <f t="shared" si="83"/>
        <v>1</v>
      </c>
      <c r="H686" s="30" t="b">
        <f>IFERROR(AND(OR(NOT(D686), 'Upload Data'!$A673 &lt;&gt; "", 'Upload Data'!$B673 &lt;&gt; ""), I686, J686, S686 &lt;= 1), FALSE)</f>
        <v>1</v>
      </c>
      <c r="I686" s="30" t="b">
        <f t="shared" si="86"/>
        <v>1</v>
      </c>
      <c r="J686" s="30" t="b">
        <f t="shared" si="87"/>
        <v>1</v>
      </c>
      <c r="K686" s="31" t="s">
        <v>81</v>
      </c>
      <c r="L686" s="31" t="s">
        <v>81</v>
      </c>
      <c r="M686" s="30" t="b">
        <f>IFERROR(OR(NOT(D686), 'Upload Data'!E673 &lt;&gt; ""), FALSE)</f>
        <v>1</v>
      </c>
      <c r="N686" s="30" t="b">
        <f>IFERROR(OR(AND(NOT(D686), 'Upload Data'!F673 = ""), IFERROR(MATCH('Upload Data'!F673, listTradingRelationship, 0), FALSE)), FALSE)</f>
        <v>1</v>
      </c>
      <c r="O686" s="30"/>
      <c r="P686" s="30"/>
      <c r="Q686" s="30"/>
      <c r="R686" s="30" t="str">
        <f>IFERROR(IF('Upload Data'!$A673 &lt;&gt; "", 'Upload Data'!$A673, 'Upload Data'!$B673) &amp; "-" &amp; 'Upload Data'!$C673, "-")</f>
        <v>-</v>
      </c>
      <c r="S686" s="30">
        <f t="shared" si="88"/>
        <v>0</v>
      </c>
      <c r="T686" s="30"/>
      <c r="U686" s="30" t="b">
        <f>IFERROR(OR('Upload Data'!$A673 = "", IFERROR(AND(LEN('Upload Data'!$A673 ) = 11, LEFT('Upload Data'!$A673, 4) = "FSC-", MID('Upload Data'!$A673, 5, 1) &gt;= "A", MID('Upload Data'!$A673, 5, 1) &lt;= "Z", V686 &gt; 0, INT(V686) = V686), FALSE)), FALSE)</f>
        <v>1</v>
      </c>
      <c r="V686" s="30">
        <f>IFERROR(VALUE(RIGHT('Upload Data'!$A673, 6)), -1)</f>
        <v>-1</v>
      </c>
      <c r="W686" s="30"/>
      <c r="X686" s="30" t="b">
        <f>IFERROR(OR('Upload Data'!$B673 = "", IFERROR(AND(LEN(AA686) &gt;= 2, MATCH(AB686, listCertificateTypes, 0), AC686 &gt; -1, INT(AC686) = AC686), FALSE)), FALSE)</f>
        <v>1</v>
      </c>
      <c r="Y686" s="30">
        <f>IFERROR(FIND("-", 'Upload Data'!$B673, 1), 1000)</f>
        <v>1000</v>
      </c>
      <c r="Z686" s="30">
        <f>IFERROR(FIND("-", 'Upload Data'!$B673, Y686 + 1), 1000)</f>
        <v>1000</v>
      </c>
      <c r="AA686" s="30" t="str">
        <f>IFERROR(LEFT('Upload Data'!$B673, Y686 - 1), "")</f>
        <v/>
      </c>
      <c r="AB686" s="30" t="str">
        <f>IFERROR(MID('Upload Data'!$B673, Y686 + 1, Z686 - Y686 - 1), "")</f>
        <v/>
      </c>
      <c r="AC686" s="30">
        <f>IFERROR(VALUE(RIGHT('Upload Data'!$B673, 6)), -1)</f>
        <v>-1</v>
      </c>
    </row>
    <row r="687" spans="1:29">
      <c r="A687" s="29">
        <f t="shared" si="84"/>
        <v>674</v>
      </c>
      <c r="B687" s="28" t="b">
        <f>NOT(IFERROR('Upload Data'!A674 = "ERROR", TRUE))</f>
        <v>1</v>
      </c>
      <c r="C687" s="28">
        <f t="shared" si="85"/>
        <v>674</v>
      </c>
      <c r="D687" s="30" t="b">
        <f>IF(B687, ('Upload Data'!A674 &amp; 'Upload Data'!B674 &amp; 'Upload Data'!D674 &amp; 'Upload Data'!E674 &amp; 'Upload Data'!F674) &lt;&gt; "", FALSE)</f>
        <v>0</v>
      </c>
      <c r="E687" s="28" t="str">
        <f t="shared" si="89"/>
        <v/>
      </c>
      <c r="F687" s="28" t="str">
        <f t="shared" si="90"/>
        <v/>
      </c>
      <c r="G687" s="30" t="b">
        <f t="shared" si="83"/>
        <v>1</v>
      </c>
      <c r="H687" s="30" t="b">
        <f>IFERROR(AND(OR(NOT(D687), 'Upload Data'!$A674 &lt;&gt; "", 'Upload Data'!$B674 &lt;&gt; ""), I687, J687, S687 &lt;= 1), FALSE)</f>
        <v>1</v>
      </c>
      <c r="I687" s="30" t="b">
        <f t="shared" si="86"/>
        <v>1</v>
      </c>
      <c r="J687" s="30" t="b">
        <f t="shared" si="87"/>
        <v>1</v>
      </c>
      <c r="K687" s="31" t="s">
        <v>81</v>
      </c>
      <c r="L687" s="31" t="s">
        <v>81</v>
      </c>
      <c r="M687" s="30" t="b">
        <f>IFERROR(OR(NOT(D687), 'Upload Data'!E674 &lt;&gt; ""), FALSE)</f>
        <v>1</v>
      </c>
      <c r="N687" s="30" t="b">
        <f>IFERROR(OR(AND(NOT(D687), 'Upload Data'!F674 = ""), IFERROR(MATCH('Upload Data'!F674, listTradingRelationship, 0), FALSE)), FALSE)</f>
        <v>1</v>
      </c>
      <c r="O687" s="30"/>
      <c r="P687" s="30"/>
      <c r="Q687" s="30"/>
      <c r="R687" s="30" t="str">
        <f>IFERROR(IF('Upload Data'!$A674 &lt;&gt; "", 'Upload Data'!$A674, 'Upload Data'!$B674) &amp; "-" &amp; 'Upload Data'!$C674, "-")</f>
        <v>-</v>
      </c>
      <c r="S687" s="30">
        <f t="shared" si="88"/>
        <v>0</v>
      </c>
      <c r="T687" s="30"/>
      <c r="U687" s="30" t="b">
        <f>IFERROR(OR('Upload Data'!$A674 = "", IFERROR(AND(LEN('Upload Data'!$A674 ) = 11, LEFT('Upload Data'!$A674, 4) = "FSC-", MID('Upload Data'!$A674, 5, 1) &gt;= "A", MID('Upload Data'!$A674, 5, 1) &lt;= "Z", V687 &gt; 0, INT(V687) = V687), FALSE)), FALSE)</f>
        <v>1</v>
      </c>
      <c r="V687" s="30">
        <f>IFERROR(VALUE(RIGHT('Upload Data'!$A674, 6)), -1)</f>
        <v>-1</v>
      </c>
      <c r="W687" s="30"/>
      <c r="X687" s="30" t="b">
        <f>IFERROR(OR('Upload Data'!$B674 = "", IFERROR(AND(LEN(AA687) &gt;= 2, MATCH(AB687, listCertificateTypes, 0), AC687 &gt; -1, INT(AC687) = AC687), FALSE)), FALSE)</f>
        <v>1</v>
      </c>
      <c r="Y687" s="30">
        <f>IFERROR(FIND("-", 'Upload Data'!$B674, 1), 1000)</f>
        <v>1000</v>
      </c>
      <c r="Z687" s="30">
        <f>IFERROR(FIND("-", 'Upload Data'!$B674, Y687 + 1), 1000)</f>
        <v>1000</v>
      </c>
      <c r="AA687" s="30" t="str">
        <f>IFERROR(LEFT('Upload Data'!$B674, Y687 - 1), "")</f>
        <v/>
      </c>
      <c r="AB687" s="30" t="str">
        <f>IFERROR(MID('Upload Data'!$B674, Y687 + 1, Z687 - Y687 - 1), "")</f>
        <v/>
      </c>
      <c r="AC687" s="30">
        <f>IFERROR(VALUE(RIGHT('Upload Data'!$B674, 6)), -1)</f>
        <v>-1</v>
      </c>
    </row>
    <row r="688" spans="1:29">
      <c r="A688" s="29">
        <f t="shared" si="84"/>
        <v>675</v>
      </c>
      <c r="B688" s="28" t="b">
        <f>NOT(IFERROR('Upload Data'!A675 = "ERROR", TRUE))</f>
        <v>1</v>
      </c>
      <c r="C688" s="28">
        <f t="shared" si="85"/>
        <v>675</v>
      </c>
      <c r="D688" s="30" t="b">
        <f>IF(B688, ('Upload Data'!A675 &amp; 'Upload Data'!B675 &amp; 'Upload Data'!D675 &amp; 'Upload Data'!E675 &amp; 'Upload Data'!F675) &lt;&gt; "", FALSE)</f>
        <v>0</v>
      </c>
      <c r="E688" s="28" t="str">
        <f t="shared" si="89"/>
        <v/>
      </c>
      <c r="F688" s="28" t="str">
        <f t="shared" si="90"/>
        <v/>
      </c>
      <c r="G688" s="30" t="b">
        <f t="shared" si="83"/>
        <v>1</v>
      </c>
      <c r="H688" s="30" t="b">
        <f>IFERROR(AND(OR(NOT(D688), 'Upload Data'!$A675 &lt;&gt; "", 'Upload Data'!$B675 &lt;&gt; ""), I688, J688, S688 &lt;= 1), FALSE)</f>
        <v>1</v>
      </c>
      <c r="I688" s="30" t="b">
        <f t="shared" si="86"/>
        <v>1</v>
      </c>
      <c r="J688" s="30" t="b">
        <f t="shared" si="87"/>
        <v>1</v>
      </c>
      <c r="K688" s="31" t="s">
        <v>81</v>
      </c>
      <c r="L688" s="31" t="s">
        <v>81</v>
      </c>
      <c r="M688" s="30" t="b">
        <f>IFERROR(OR(NOT(D688), 'Upload Data'!E675 &lt;&gt; ""), FALSE)</f>
        <v>1</v>
      </c>
      <c r="N688" s="30" t="b">
        <f>IFERROR(OR(AND(NOT(D688), 'Upload Data'!F675 = ""), IFERROR(MATCH('Upload Data'!F675, listTradingRelationship, 0), FALSE)), FALSE)</f>
        <v>1</v>
      </c>
      <c r="O688" s="30"/>
      <c r="P688" s="30"/>
      <c r="Q688" s="30"/>
      <c r="R688" s="30" t="str">
        <f>IFERROR(IF('Upload Data'!$A675 &lt;&gt; "", 'Upload Data'!$A675, 'Upload Data'!$B675) &amp; "-" &amp; 'Upload Data'!$C675, "-")</f>
        <v>-</v>
      </c>
      <c r="S688" s="30">
        <f t="shared" si="88"/>
        <v>0</v>
      </c>
      <c r="T688" s="30"/>
      <c r="U688" s="30" t="b">
        <f>IFERROR(OR('Upload Data'!$A675 = "", IFERROR(AND(LEN('Upload Data'!$A675 ) = 11, LEFT('Upload Data'!$A675, 4) = "FSC-", MID('Upload Data'!$A675, 5, 1) &gt;= "A", MID('Upload Data'!$A675, 5, 1) &lt;= "Z", V688 &gt; 0, INT(V688) = V688), FALSE)), FALSE)</f>
        <v>1</v>
      </c>
      <c r="V688" s="30">
        <f>IFERROR(VALUE(RIGHT('Upload Data'!$A675, 6)), -1)</f>
        <v>-1</v>
      </c>
      <c r="W688" s="30"/>
      <c r="X688" s="30" t="b">
        <f>IFERROR(OR('Upload Data'!$B675 = "", IFERROR(AND(LEN(AA688) &gt;= 2, MATCH(AB688, listCertificateTypes, 0), AC688 &gt; -1, INT(AC688) = AC688), FALSE)), FALSE)</f>
        <v>1</v>
      </c>
      <c r="Y688" s="30">
        <f>IFERROR(FIND("-", 'Upload Data'!$B675, 1), 1000)</f>
        <v>1000</v>
      </c>
      <c r="Z688" s="30">
        <f>IFERROR(FIND("-", 'Upload Data'!$B675, Y688 + 1), 1000)</f>
        <v>1000</v>
      </c>
      <c r="AA688" s="30" t="str">
        <f>IFERROR(LEFT('Upload Data'!$B675, Y688 - 1), "")</f>
        <v/>
      </c>
      <c r="AB688" s="30" t="str">
        <f>IFERROR(MID('Upload Data'!$B675, Y688 + 1, Z688 - Y688 - 1), "")</f>
        <v/>
      </c>
      <c r="AC688" s="30">
        <f>IFERROR(VALUE(RIGHT('Upload Data'!$B675, 6)), -1)</f>
        <v>-1</v>
      </c>
    </row>
    <row r="689" spans="1:29">
      <c r="A689" s="29">
        <f t="shared" si="84"/>
        <v>676</v>
      </c>
      <c r="B689" s="28" t="b">
        <f>NOT(IFERROR('Upload Data'!A676 = "ERROR", TRUE))</f>
        <v>1</v>
      </c>
      <c r="C689" s="28">
        <f t="shared" si="85"/>
        <v>676</v>
      </c>
      <c r="D689" s="30" t="b">
        <f>IF(B689, ('Upload Data'!A676 &amp; 'Upload Data'!B676 &amp; 'Upload Data'!D676 &amp; 'Upload Data'!E676 &amp; 'Upload Data'!F676) &lt;&gt; "", FALSE)</f>
        <v>0</v>
      </c>
      <c r="E689" s="28" t="str">
        <f t="shared" si="89"/>
        <v/>
      </c>
      <c r="F689" s="28" t="str">
        <f t="shared" si="90"/>
        <v/>
      </c>
      <c r="G689" s="30" t="b">
        <f t="shared" si="83"/>
        <v>1</v>
      </c>
      <c r="H689" s="30" t="b">
        <f>IFERROR(AND(OR(NOT(D689), 'Upload Data'!$A676 &lt;&gt; "", 'Upload Data'!$B676 &lt;&gt; ""), I689, J689, S689 &lt;= 1), FALSE)</f>
        <v>1</v>
      </c>
      <c r="I689" s="30" t="b">
        <f t="shared" si="86"/>
        <v>1</v>
      </c>
      <c r="J689" s="30" t="b">
        <f t="shared" si="87"/>
        <v>1</v>
      </c>
      <c r="K689" s="31" t="s">
        <v>81</v>
      </c>
      <c r="L689" s="31" t="s">
        <v>81</v>
      </c>
      <c r="M689" s="30" t="b">
        <f>IFERROR(OR(NOT(D689), 'Upload Data'!E676 &lt;&gt; ""), FALSE)</f>
        <v>1</v>
      </c>
      <c r="N689" s="30" t="b">
        <f>IFERROR(OR(AND(NOT(D689), 'Upload Data'!F676 = ""), IFERROR(MATCH('Upload Data'!F676, listTradingRelationship, 0), FALSE)), FALSE)</f>
        <v>1</v>
      </c>
      <c r="O689" s="30"/>
      <c r="P689" s="30"/>
      <c r="Q689" s="30"/>
      <c r="R689" s="30" t="str">
        <f>IFERROR(IF('Upload Data'!$A676 &lt;&gt; "", 'Upload Data'!$A676, 'Upload Data'!$B676) &amp; "-" &amp; 'Upload Data'!$C676, "-")</f>
        <v>-</v>
      </c>
      <c r="S689" s="30">
        <f t="shared" si="88"/>
        <v>0</v>
      </c>
      <c r="T689" s="30"/>
      <c r="U689" s="30" t="b">
        <f>IFERROR(OR('Upload Data'!$A676 = "", IFERROR(AND(LEN('Upload Data'!$A676 ) = 11, LEFT('Upload Data'!$A676, 4) = "FSC-", MID('Upload Data'!$A676, 5, 1) &gt;= "A", MID('Upload Data'!$A676, 5, 1) &lt;= "Z", V689 &gt; 0, INT(V689) = V689), FALSE)), FALSE)</f>
        <v>1</v>
      </c>
      <c r="V689" s="30">
        <f>IFERROR(VALUE(RIGHT('Upload Data'!$A676, 6)), -1)</f>
        <v>-1</v>
      </c>
      <c r="W689" s="30"/>
      <c r="X689" s="30" t="b">
        <f>IFERROR(OR('Upload Data'!$B676 = "", IFERROR(AND(LEN(AA689) &gt;= 2, MATCH(AB689, listCertificateTypes, 0), AC689 &gt; -1, INT(AC689) = AC689), FALSE)), FALSE)</f>
        <v>1</v>
      </c>
      <c r="Y689" s="30">
        <f>IFERROR(FIND("-", 'Upload Data'!$B676, 1), 1000)</f>
        <v>1000</v>
      </c>
      <c r="Z689" s="30">
        <f>IFERROR(FIND("-", 'Upload Data'!$B676, Y689 + 1), 1000)</f>
        <v>1000</v>
      </c>
      <c r="AA689" s="30" t="str">
        <f>IFERROR(LEFT('Upload Data'!$B676, Y689 - 1), "")</f>
        <v/>
      </c>
      <c r="AB689" s="30" t="str">
        <f>IFERROR(MID('Upload Data'!$B676, Y689 + 1, Z689 - Y689 - 1), "")</f>
        <v/>
      </c>
      <c r="AC689" s="30">
        <f>IFERROR(VALUE(RIGHT('Upload Data'!$B676, 6)), -1)</f>
        <v>-1</v>
      </c>
    </row>
    <row r="690" spans="1:29">
      <c r="A690" s="29">
        <f t="shared" si="84"/>
        <v>677</v>
      </c>
      <c r="B690" s="28" t="b">
        <f>NOT(IFERROR('Upload Data'!A677 = "ERROR", TRUE))</f>
        <v>1</v>
      </c>
      <c r="C690" s="28">
        <f t="shared" si="85"/>
        <v>677</v>
      </c>
      <c r="D690" s="30" t="b">
        <f>IF(B690, ('Upload Data'!A677 &amp; 'Upload Data'!B677 &amp; 'Upload Data'!D677 &amp; 'Upload Data'!E677 &amp; 'Upload Data'!F677) &lt;&gt; "", FALSE)</f>
        <v>0</v>
      </c>
      <c r="E690" s="28" t="str">
        <f t="shared" si="89"/>
        <v/>
      </c>
      <c r="F690" s="28" t="str">
        <f t="shared" si="90"/>
        <v/>
      </c>
      <c r="G690" s="30" t="b">
        <f t="shared" si="83"/>
        <v>1</v>
      </c>
      <c r="H690" s="30" t="b">
        <f>IFERROR(AND(OR(NOT(D690), 'Upload Data'!$A677 &lt;&gt; "", 'Upload Data'!$B677 &lt;&gt; ""), I690, J690, S690 &lt;= 1), FALSE)</f>
        <v>1</v>
      </c>
      <c r="I690" s="30" t="b">
        <f t="shared" si="86"/>
        <v>1</v>
      </c>
      <c r="J690" s="30" t="b">
        <f t="shared" si="87"/>
        <v>1</v>
      </c>
      <c r="K690" s="31" t="s">
        <v>81</v>
      </c>
      <c r="L690" s="31" t="s">
        <v>81</v>
      </c>
      <c r="M690" s="30" t="b">
        <f>IFERROR(OR(NOT(D690), 'Upload Data'!E677 &lt;&gt; ""), FALSE)</f>
        <v>1</v>
      </c>
      <c r="N690" s="30" t="b">
        <f>IFERROR(OR(AND(NOT(D690), 'Upload Data'!F677 = ""), IFERROR(MATCH('Upload Data'!F677, listTradingRelationship, 0), FALSE)), FALSE)</f>
        <v>1</v>
      </c>
      <c r="O690" s="30"/>
      <c r="P690" s="30"/>
      <c r="Q690" s="30"/>
      <c r="R690" s="30" t="str">
        <f>IFERROR(IF('Upload Data'!$A677 &lt;&gt; "", 'Upload Data'!$A677, 'Upload Data'!$B677) &amp; "-" &amp; 'Upload Data'!$C677, "-")</f>
        <v>-</v>
      </c>
      <c r="S690" s="30">
        <f t="shared" si="88"/>
        <v>0</v>
      </c>
      <c r="T690" s="30"/>
      <c r="U690" s="30" t="b">
        <f>IFERROR(OR('Upload Data'!$A677 = "", IFERROR(AND(LEN('Upload Data'!$A677 ) = 11, LEFT('Upload Data'!$A677, 4) = "FSC-", MID('Upload Data'!$A677, 5, 1) &gt;= "A", MID('Upload Data'!$A677, 5, 1) &lt;= "Z", V690 &gt; 0, INT(V690) = V690), FALSE)), FALSE)</f>
        <v>1</v>
      </c>
      <c r="V690" s="30">
        <f>IFERROR(VALUE(RIGHT('Upload Data'!$A677, 6)), -1)</f>
        <v>-1</v>
      </c>
      <c r="W690" s="30"/>
      <c r="X690" s="30" t="b">
        <f>IFERROR(OR('Upload Data'!$B677 = "", IFERROR(AND(LEN(AA690) &gt;= 2, MATCH(AB690, listCertificateTypes, 0), AC690 &gt; -1, INT(AC690) = AC690), FALSE)), FALSE)</f>
        <v>1</v>
      </c>
      <c r="Y690" s="30">
        <f>IFERROR(FIND("-", 'Upload Data'!$B677, 1), 1000)</f>
        <v>1000</v>
      </c>
      <c r="Z690" s="30">
        <f>IFERROR(FIND("-", 'Upload Data'!$B677, Y690 + 1), 1000)</f>
        <v>1000</v>
      </c>
      <c r="AA690" s="30" t="str">
        <f>IFERROR(LEFT('Upload Data'!$B677, Y690 - 1), "")</f>
        <v/>
      </c>
      <c r="AB690" s="30" t="str">
        <f>IFERROR(MID('Upload Data'!$B677, Y690 + 1, Z690 - Y690 - 1), "")</f>
        <v/>
      </c>
      <c r="AC690" s="30">
        <f>IFERROR(VALUE(RIGHT('Upload Data'!$B677, 6)), -1)</f>
        <v>-1</v>
      </c>
    </row>
    <row r="691" spans="1:29">
      <c r="A691" s="29">
        <f t="shared" si="84"/>
        <v>678</v>
      </c>
      <c r="B691" s="28" t="b">
        <f>NOT(IFERROR('Upload Data'!A678 = "ERROR", TRUE))</f>
        <v>1</v>
      </c>
      <c r="C691" s="28">
        <f t="shared" si="85"/>
        <v>678</v>
      </c>
      <c r="D691" s="30" t="b">
        <f>IF(B691, ('Upload Data'!A678 &amp; 'Upload Data'!B678 &amp; 'Upload Data'!D678 &amp; 'Upload Data'!E678 &amp; 'Upload Data'!F678) &lt;&gt; "", FALSE)</f>
        <v>0</v>
      </c>
      <c r="E691" s="28" t="str">
        <f t="shared" si="89"/>
        <v/>
      </c>
      <c r="F691" s="28" t="str">
        <f t="shared" si="90"/>
        <v/>
      </c>
      <c r="G691" s="30" t="b">
        <f t="shared" si="83"/>
        <v>1</v>
      </c>
      <c r="H691" s="30" t="b">
        <f>IFERROR(AND(OR(NOT(D691), 'Upload Data'!$A678 &lt;&gt; "", 'Upload Data'!$B678 &lt;&gt; ""), I691, J691, S691 &lt;= 1), FALSE)</f>
        <v>1</v>
      </c>
      <c r="I691" s="30" t="b">
        <f t="shared" si="86"/>
        <v>1</v>
      </c>
      <c r="J691" s="30" t="b">
        <f t="shared" si="87"/>
        <v>1</v>
      </c>
      <c r="K691" s="31" t="s">
        <v>81</v>
      </c>
      <c r="L691" s="31" t="s">
        <v>81</v>
      </c>
      <c r="M691" s="30" t="b">
        <f>IFERROR(OR(NOT(D691), 'Upload Data'!E678 &lt;&gt; ""), FALSE)</f>
        <v>1</v>
      </c>
      <c r="N691" s="30" t="b">
        <f>IFERROR(OR(AND(NOT(D691), 'Upload Data'!F678 = ""), IFERROR(MATCH('Upload Data'!F678, listTradingRelationship, 0), FALSE)), FALSE)</f>
        <v>1</v>
      </c>
      <c r="O691" s="30"/>
      <c r="P691" s="30"/>
      <c r="Q691" s="30"/>
      <c r="R691" s="30" t="str">
        <f>IFERROR(IF('Upload Data'!$A678 &lt;&gt; "", 'Upload Data'!$A678, 'Upload Data'!$B678) &amp; "-" &amp; 'Upload Data'!$C678, "-")</f>
        <v>-</v>
      </c>
      <c r="S691" s="30">
        <f t="shared" si="88"/>
        <v>0</v>
      </c>
      <c r="T691" s="30"/>
      <c r="U691" s="30" t="b">
        <f>IFERROR(OR('Upload Data'!$A678 = "", IFERROR(AND(LEN('Upload Data'!$A678 ) = 11, LEFT('Upload Data'!$A678, 4) = "FSC-", MID('Upload Data'!$A678, 5, 1) &gt;= "A", MID('Upload Data'!$A678, 5, 1) &lt;= "Z", V691 &gt; 0, INT(V691) = V691), FALSE)), FALSE)</f>
        <v>1</v>
      </c>
      <c r="V691" s="30">
        <f>IFERROR(VALUE(RIGHT('Upload Data'!$A678, 6)), -1)</f>
        <v>-1</v>
      </c>
      <c r="W691" s="30"/>
      <c r="X691" s="30" t="b">
        <f>IFERROR(OR('Upload Data'!$B678 = "", IFERROR(AND(LEN(AA691) &gt;= 2, MATCH(AB691, listCertificateTypes, 0), AC691 &gt; -1, INT(AC691) = AC691), FALSE)), FALSE)</f>
        <v>1</v>
      </c>
      <c r="Y691" s="30">
        <f>IFERROR(FIND("-", 'Upload Data'!$B678, 1), 1000)</f>
        <v>1000</v>
      </c>
      <c r="Z691" s="30">
        <f>IFERROR(FIND("-", 'Upload Data'!$B678, Y691 + 1), 1000)</f>
        <v>1000</v>
      </c>
      <c r="AA691" s="30" t="str">
        <f>IFERROR(LEFT('Upload Data'!$B678, Y691 - 1), "")</f>
        <v/>
      </c>
      <c r="AB691" s="30" t="str">
        <f>IFERROR(MID('Upload Data'!$B678, Y691 + 1, Z691 - Y691 - 1), "")</f>
        <v/>
      </c>
      <c r="AC691" s="30">
        <f>IFERROR(VALUE(RIGHT('Upload Data'!$B678, 6)), -1)</f>
        <v>-1</v>
      </c>
    </row>
    <row r="692" spans="1:29">
      <c r="A692" s="29">
        <f t="shared" si="84"/>
        <v>679</v>
      </c>
      <c r="B692" s="28" t="b">
        <f>NOT(IFERROR('Upload Data'!A679 = "ERROR", TRUE))</f>
        <v>1</v>
      </c>
      <c r="C692" s="28">
        <f t="shared" si="85"/>
        <v>679</v>
      </c>
      <c r="D692" s="30" t="b">
        <f>IF(B692, ('Upload Data'!A679 &amp; 'Upload Data'!B679 &amp; 'Upload Data'!D679 &amp; 'Upload Data'!E679 &amp; 'Upload Data'!F679) &lt;&gt; "", FALSE)</f>
        <v>0</v>
      </c>
      <c r="E692" s="28" t="str">
        <f t="shared" si="89"/>
        <v/>
      </c>
      <c r="F692" s="28" t="str">
        <f t="shared" si="90"/>
        <v/>
      </c>
      <c r="G692" s="30" t="b">
        <f t="shared" si="83"/>
        <v>1</v>
      </c>
      <c r="H692" s="30" t="b">
        <f>IFERROR(AND(OR(NOT(D692), 'Upload Data'!$A679 &lt;&gt; "", 'Upload Data'!$B679 &lt;&gt; ""), I692, J692, S692 &lt;= 1), FALSE)</f>
        <v>1</v>
      </c>
      <c r="I692" s="30" t="b">
        <f t="shared" si="86"/>
        <v>1</v>
      </c>
      <c r="J692" s="30" t="b">
        <f t="shared" si="87"/>
        <v>1</v>
      </c>
      <c r="K692" s="31" t="s">
        <v>81</v>
      </c>
      <c r="L692" s="31" t="s">
        <v>81</v>
      </c>
      <c r="M692" s="30" t="b">
        <f>IFERROR(OR(NOT(D692), 'Upload Data'!E679 &lt;&gt; ""), FALSE)</f>
        <v>1</v>
      </c>
      <c r="N692" s="30" t="b">
        <f>IFERROR(OR(AND(NOT(D692), 'Upload Data'!F679 = ""), IFERROR(MATCH('Upload Data'!F679, listTradingRelationship, 0), FALSE)), FALSE)</f>
        <v>1</v>
      </c>
      <c r="O692" s="30"/>
      <c r="P692" s="30"/>
      <c r="Q692" s="30"/>
      <c r="R692" s="30" t="str">
        <f>IFERROR(IF('Upload Data'!$A679 &lt;&gt; "", 'Upload Data'!$A679, 'Upload Data'!$B679) &amp; "-" &amp; 'Upload Data'!$C679, "-")</f>
        <v>-</v>
      </c>
      <c r="S692" s="30">
        <f t="shared" si="88"/>
        <v>0</v>
      </c>
      <c r="T692" s="30"/>
      <c r="U692" s="30" t="b">
        <f>IFERROR(OR('Upload Data'!$A679 = "", IFERROR(AND(LEN('Upload Data'!$A679 ) = 11, LEFT('Upload Data'!$A679, 4) = "FSC-", MID('Upload Data'!$A679, 5, 1) &gt;= "A", MID('Upload Data'!$A679, 5, 1) &lt;= "Z", V692 &gt; 0, INT(V692) = V692), FALSE)), FALSE)</f>
        <v>1</v>
      </c>
      <c r="V692" s="30">
        <f>IFERROR(VALUE(RIGHT('Upload Data'!$A679, 6)), -1)</f>
        <v>-1</v>
      </c>
      <c r="W692" s="30"/>
      <c r="X692" s="30" t="b">
        <f>IFERROR(OR('Upload Data'!$B679 = "", IFERROR(AND(LEN(AA692) &gt;= 2, MATCH(AB692, listCertificateTypes, 0), AC692 &gt; -1, INT(AC692) = AC692), FALSE)), FALSE)</f>
        <v>1</v>
      </c>
      <c r="Y692" s="30">
        <f>IFERROR(FIND("-", 'Upload Data'!$B679, 1), 1000)</f>
        <v>1000</v>
      </c>
      <c r="Z692" s="30">
        <f>IFERROR(FIND("-", 'Upload Data'!$B679, Y692 + 1), 1000)</f>
        <v>1000</v>
      </c>
      <c r="AA692" s="30" t="str">
        <f>IFERROR(LEFT('Upload Data'!$B679, Y692 - 1), "")</f>
        <v/>
      </c>
      <c r="AB692" s="30" t="str">
        <f>IFERROR(MID('Upload Data'!$B679, Y692 + 1, Z692 - Y692 - 1), "")</f>
        <v/>
      </c>
      <c r="AC692" s="30">
        <f>IFERROR(VALUE(RIGHT('Upload Data'!$B679, 6)), -1)</f>
        <v>-1</v>
      </c>
    </row>
    <row r="693" spans="1:29">
      <c r="A693" s="29">
        <f t="shared" si="84"/>
        <v>680</v>
      </c>
      <c r="B693" s="28" t="b">
        <f>NOT(IFERROR('Upload Data'!A680 = "ERROR", TRUE))</f>
        <v>1</v>
      </c>
      <c r="C693" s="28">
        <f t="shared" si="85"/>
        <v>680</v>
      </c>
      <c r="D693" s="30" t="b">
        <f>IF(B693, ('Upload Data'!A680 &amp; 'Upload Data'!B680 &amp; 'Upload Data'!D680 &amp; 'Upload Data'!E680 &amp; 'Upload Data'!F680) &lt;&gt; "", FALSE)</f>
        <v>0</v>
      </c>
      <c r="E693" s="28" t="str">
        <f t="shared" si="89"/>
        <v/>
      </c>
      <c r="F693" s="28" t="str">
        <f t="shared" si="90"/>
        <v/>
      </c>
      <c r="G693" s="30" t="b">
        <f t="shared" si="83"/>
        <v>1</v>
      </c>
      <c r="H693" s="30" t="b">
        <f>IFERROR(AND(OR(NOT(D693), 'Upload Data'!$A680 &lt;&gt; "", 'Upload Data'!$B680 &lt;&gt; ""), I693, J693, S693 &lt;= 1), FALSE)</f>
        <v>1</v>
      </c>
      <c r="I693" s="30" t="b">
        <f t="shared" si="86"/>
        <v>1</v>
      </c>
      <c r="J693" s="30" t="b">
        <f t="shared" si="87"/>
        <v>1</v>
      </c>
      <c r="K693" s="31" t="s">
        <v>81</v>
      </c>
      <c r="L693" s="31" t="s">
        <v>81</v>
      </c>
      <c r="M693" s="30" t="b">
        <f>IFERROR(OR(NOT(D693), 'Upload Data'!E680 &lt;&gt; ""), FALSE)</f>
        <v>1</v>
      </c>
      <c r="N693" s="30" t="b">
        <f>IFERROR(OR(AND(NOT(D693), 'Upload Data'!F680 = ""), IFERROR(MATCH('Upload Data'!F680, listTradingRelationship, 0), FALSE)), FALSE)</f>
        <v>1</v>
      </c>
      <c r="O693" s="30"/>
      <c r="P693" s="30"/>
      <c r="Q693" s="30"/>
      <c r="R693" s="30" t="str">
        <f>IFERROR(IF('Upload Data'!$A680 &lt;&gt; "", 'Upload Data'!$A680, 'Upload Data'!$B680) &amp; "-" &amp; 'Upload Data'!$C680, "-")</f>
        <v>-</v>
      </c>
      <c r="S693" s="30">
        <f t="shared" si="88"/>
        <v>0</v>
      </c>
      <c r="T693" s="30"/>
      <c r="U693" s="30" t="b">
        <f>IFERROR(OR('Upload Data'!$A680 = "", IFERROR(AND(LEN('Upload Data'!$A680 ) = 11, LEFT('Upload Data'!$A680, 4) = "FSC-", MID('Upload Data'!$A680, 5, 1) &gt;= "A", MID('Upload Data'!$A680, 5, 1) &lt;= "Z", V693 &gt; 0, INT(V693) = V693), FALSE)), FALSE)</f>
        <v>1</v>
      </c>
      <c r="V693" s="30">
        <f>IFERROR(VALUE(RIGHT('Upload Data'!$A680, 6)), -1)</f>
        <v>-1</v>
      </c>
      <c r="W693" s="30"/>
      <c r="X693" s="30" t="b">
        <f>IFERROR(OR('Upload Data'!$B680 = "", IFERROR(AND(LEN(AA693) &gt;= 2, MATCH(AB693, listCertificateTypes, 0), AC693 &gt; -1, INT(AC693) = AC693), FALSE)), FALSE)</f>
        <v>1</v>
      </c>
      <c r="Y693" s="30">
        <f>IFERROR(FIND("-", 'Upload Data'!$B680, 1), 1000)</f>
        <v>1000</v>
      </c>
      <c r="Z693" s="30">
        <f>IFERROR(FIND("-", 'Upload Data'!$B680, Y693 + 1), 1000)</f>
        <v>1000</v>
      </c>
      <c r="AA693" s="30" t="str">
        <f>IFERROR(LEFT('Upload Data'!$B680, Y693 - 1), "")</f>
        <v/>
      </c>
      <c r="AB693" s="30" t="str">
        <f>IFERROR(MID('Upload Data'!$B680, Y693 + 1, Z693 - Y693 - 1), "")</f>
        <v/>
      </c>
      <c r="AC693" s="30">
        <f>IFERROR(VALUE(RIGHT('Upload Data'!$B680, 6)), -1)</f>
        <v>-1</v>
      </c>
    </row>
    <row r="694" spans="1:29">
      <c r="A694" s="29">
        <f t="shared" si="84"/>
        <v>681</v>
      </c>
      <c r="B694" s="28" t="b">
        <f>NOT(IFERROR('Upload Data'!A681 = "ERROR", TRUE))</f>
        <v>1</v>
      </c>
      <c r="C694" s="28">
        <f t="shared" si="85"/>
        <v>681</v>
      </c>
      <c r="D694" s="30" t="b">
        <f>IF(B694, ('Upload Data'!A681 &amp; 'Upload Data'!B681 &amp; 'Upload Data'!D681 &amp; 'Upload Data'!E681 &amp; 'Upload Data'!F681) &lt;&gt; "", FALSE)</f>
        <v>0</v>
      </c>
      <c r="E694" s="28" t="str">
        <f t="shared" si="89"/>
        <v/>
      </c>
      <c r="F694" s="28" t="str">
        <f t="shared" si="90"/>
        <v/>
      </c>
      <c r="G694" s="30" t="b">
        <f t="shared" si="83"/>
        <v>1</v>
      </c>
      <c r="H694" s="30" t="b">
        <f>IFERROR(AND(OR(NOT(D694), 'Upload Data'!$A681 &lt;&gt; "", 'Upload Data'!$B681 &lt;&gt; ""), I694, J694, S694 &lt;= 1), FALSE)</f>
        <v>1</v>
      </c>
      <c r="I694" s="30" t="b">
        <f t="shared" si="86"/>
        <v>1</v>
      </c>
      <c r="J694" s="30" t="b">
        <f t="shared" si="87"/>
        <v>1</v>
      </c>
      <c r="K694" s="31" t="s">
        <v>81</v>
      </c>
      <c r="L694" s="31" t="s">
        <v>81</v>
      </c>
      <c r="M694" s="30" t="b">
        <f>IFERROR(OR(NOT(D694), 'Upload Data'!E681 &lt;&gt; ""), FALSE)</f>
        <v>1</v>
      </c>
      <c r="N694" s="30" t="b">
        <f>IFERROR(OR(AND(NOT(D694), 'Upload Data'!F681 = ""), IFERROR(MATCH('Upload Data'!F681, listTradingRelationship, 0), FALSE)), FALSE)</f>
        <v>1</v>
      </c>
      <c r="O694" s="30"/>
      <c r="P694" s="30"/>
      <c r="Q694" s="30"/>
      <c r="R694" s="30" t="str">
        <f>IFERROR(IF('Upload Data'!$A681 &lt;&gt; "", 'Upload Data'!$A681, 'Upload Data'!$B681) &amp; "-" &amp; 'Upload Data'!$C681, "-")</f>
        <v>-</v>
      </c>
      <c r="S694" s="30">
        <f t="shared" si="88"/>
        <v>0</v>
      </c>
      <c r="T694" s="30"/>
      <c r="U694" s="30" t="b">
        <f>IFERROR(OR('Upload Data'!$A681 = "", IFERROR(AND(LEN('Upload Data'!$A681 ) = 11, LEFT('Upload Data'!$A681, 4) = "FSC-", MID('Upload Data'!$A681, 5, 1) &gt;= "A", MID('Upload Data'!$A681, 5, 1) &lt;= "Z", V694 &gt; 0, INT(V694) = V694), FALSE)), FALSE)</f>
        <v>1</v>
      </c>
      <c r="V694" s="30">
        <f>IFERROR(VALUE(RIGHT('Upload Data'!$A681, 6)), -1)</f>
        <v>-1</v>
      </c>
      <c r="W694" s="30"/>
      <c r="X694" s="30" t="b">
        <f>IFERROR(OR('Upload Data'!$B681 = "", IFERROR(AND(LEN(AA694) &gt;= 2, MATCH(AB694, listCertificateTypes, 0), AC694 &gt; -1, INT(AC694) = AC694), FALSE)), FALSE)</f>
        <v>1</v>
      </c>
      <c r="Y694" s="30">
        <f>IFERROR(FIND("-", 'Upload Data'!$B681, 1), 1000)</f>
        <v>1000</v>
      </c>
      <c r="Z694" s="30">
        <f>IFERROR(FIND("-", 'Upload Data'!$B681, Y694 + 1), 1000)</f>
        <v>1000</v>
      </c>
      <c r="AA694" s="30" t="str">
        <f>IFERROR(LEFT('Upload Data'!$B681, Y694 - 1), "")</f>
        <v/>
      </c>
      <c r="AB694" s="30" t="str">
        <f>IFERROR(MID('Upload Data'!$B681, Y694 + 1, Z694 - Y694 - 1), "")</f>
        <v/>
      </c>
      <c r="AC694" s="30">
        <f>IFERROR(VALUE(RIGHT('Upload Data'!$B681, 6)), -1)</f>
        <v>-1</v>
      </c>
    </row>
    <row r="695" spans="1:29">
      <c r="A695" s="29">
        <f t="shared" si="84"/>
        <v>682</v>
      </c>
      <c r="B695" s="28" t="b">
        <f>NOT(IFERROR('Upload Data'!A682 = "ERROR", TRUE))</f>
        <v>1</v>
      </c>
      <c r="C695" s="28">
        <f t="shared" si="85"/>
        <v>682</v>
      </c>
      <c r="D695" s="30" t="b">
        <f>IF(B695, ('Upload Data'!A682 &amp; 'Upload Data'!B682 &amp; 'Upload Data'!D682 &amp; 'Upload Data'!E682 &amp; 'Upload Data'!F682) &lt;&gt; "", FALSE)</f>
        <v>0</v>
      </c>
      <c r="E695" s="28" t="str">
        <f t="shared" si="89"/>
        <v/>
      </c>
      <c r="F695" s="28" t="str">
        <f t="shared" si="90"/>
        <v/>
      </c>
      <c r="G695" s="30" t="b">
        <f t="shared" si="83"/>
        <v>1</v>
      </c>
      <c r="H695" s="30" t="b">
        <f>IFERROR(AND(OR(NOT(D695), 'Upload Data'!$A682 &lt;&gt; "", 'Upload Data'!$B682 &lt;&gt; ""), I695, J695, S695 &lt;= 1), FALSE)</f>
        <v>1</v>
      </c>
      <c r="I695" s="30" t="b">
        <f t="shared" si="86"/>
        <v>1</v>
      </c>
      <c r="J695" s="30" t="b">
        <f t="shared" si="87"/>
        <v>1</v>
      </c>
      <c r="K695" s="31" t="s">
        <v>81</v>
      </c>
      <c r="L695" s="31" t="s">
        <v>81</v>
      </c>
      <c r="M695" s="30" t="b">
        <f>IFERROR(OR(NOT(D695), 'Upload Data'!E682 &lt;&gt; ""), FALSE)</f>
        <v>1</v>
      </c>
      <c r="N695" s="30" t="b">
        <f>IFERROR(OR(AND(NOT(D695), 'Upload Data'!F682 = ""), IFERROR(MATCH('Upload Data'!F682, listTradingRelationship, 0), FALSE)), FALSE)</f>
        <v>1</v>
      </c>
      <c r="O695" s="30"/>
      <c r="P695" s="30"/>
      <c r="Q695" s="30"/>
      <c r="R695" s="30" t="str">
        <f>IFERROR(IF('Upload Data'!$A682 &lt;&gt; "", 'Upload Data'!$A682, 'Upload Data'!$B682) &amp; "-" &amp; 'Upload Data'!$C682, "-")</f>
        <v>-</v>
      </c>
      <c r="S695" s="30">
        <f t="shared" si="88"/>
        <v>0</v>
      </c>
      <c r="T695" s="30"/>
      <c r="U695" s="30" t="b">
        <f>IFERROR(OR('Upload Data'!$A682 = "", IFERROR(AND(LEN('Upload Data'!$A682 ) = 11, LEFT('Upload Data'!$A682, 4) = "FSC-", MID('Upload Data'!$A682, 5, 1) &gt;= "A", MID('Upload Data'!$A682, 5, 1) &lt;= "Z", V695 &gt; 0, INT(V695) = V695), FALSE)), FALSE)</f>
        <v>1</v>
      </c>
      <c r="V695" s="30">
        <f>IFERROR(VALUE(RIGHT('Upload Data'!$A682, 6)), -1)</f>
        <v>-1</v>
      </c>
      <c r="W695" s="30"/>
      <c r="X695" s="30" t="b">
        <f>IFERROR(OR('Upload Data'!$B682 = "", IFERROR(AND(LEN(AA695) &gt;= 2, MATCH(AB695, listCertificateTypes, 0), AC695 &gt; -1, INT(AC695) = AC695), FALSE)), FALSE)</f>
        <v>1</v>
      </c>
      <c r="Y695" s="30">
        <f>IFERROR(FIND("-", 'Upload Data'!$B682, 1), 1000)</f>
        <v>1000</v>
      </c>
      <c r="Z695" s="30">
        <f>IFERROR(FIND("-", 'Upload Data'!$B682, Y695 + 1), 1000)</f>
        <v>1000</v>
      </c>
      <c r="AA695" s="30" t="str">
        <f>IFERROR(LEFT('Upload Data'!$B682, Y695 - 1), "")</f>
        <v/>
      </c>
      <c r="AB695" s="30" t="str">
        <f>IFERROR(MID('Upload Data'!$B682, Y695 + 1, Z695 - Y695 - 1), "")</f>
        <v/>
      </c>
      <c r="AC695" s="30">
        <f>IFERROR(VALUE(RIGHT('Upload Data'!$B682, 6)), -1)</f>
        <v>-1</v>
      </c>
    </row>
    <row r="696" spans="1:29">
      <c r="A696" s="29">
        <f t="shared" si="84"/>
        <v>683</v>
      </c>
      <c r="B696" s="28" t="b">
        <f>NOT(IFERROR('Upload Data'!A683 = "ERROR", TRUE))</f>
        <v>1</v>
      </c>
      <c r="C696" s="28">
        <f t="shared" si="85"/>
        <v>683</v>
      </c>
      <c r="D696" s="30" t="b">
        <f>IF(B696, ('Upload Data'!A683 &amp; 'Upload Data'!B683 &amp; 'Upload Data'!D683 &amp; 'Upload Data'!E683 &amp; 'Upload Data'!F683) &lt;&gt; "", FALSE)</f>
        <v>0</v>
      </c>
      <c r="E696" s="28" t="str">
        <f t="shared" si="89"/>
        <v/>
      </c>
      <c r="F696" s="28" t="str">
        <f t="shared" si="90"/>
        <v/>
      </c>
      <c r="G696" s="30" t="b">
        <f t="shared" si="83"/>
        <v>1</v>
      </c>
      <c r="H696" s="30" t="b">
        <f>IFERROR(AND(OR(NOT(D696), 'Upload Data'!$A683 &lt;&gt; "", 'Upload Data'!$B683 &lt;&gt; ""), I696, J696, S696 &lt;= 1), FALSE)</f>
        <v>1</v>
      </c>
      <c r="I696" s="30" t="b">
        <f t="shared" si="86"/>
        <v>1</v>
      </c>
      <c r="J696" s="30" t="b">
        <f t="shared" si="87"/>
        <v>1</v>
      </c>
      <c r="K696" s="31" t="s">
        <v>81</v>
      </c>
      <c r="L696" s="31" t="s">
        <v>81</v>
      </c>
      <c r="M696" s="30" t="b">
        <f>IFERROR(OR(NOT(D696), 'Upload Data'!E683 &lt;&gt; ""), FALSE)</f>
        <v>1</v>
      </c>
      <c r="N696" s="30" t="b">
        <f>IFERROR(OR(AND(NOT(D696), 'Upload Data'!F683 = ""), IFERROR(MATCH('Upload Data'!F683, listTradingRelationship, 0), FALSE)), FALSE)</f>
        <v>1</v>
      </c>
      <c r="O696" s="30"/>
      <c r="P696" s="30"/>
      <c r="Q696" s="30"/>
      <c r="R696" s="30" t="str">
        <f>IFERROR(IF('Upload Data'!$A683 &lt;&gt; "", 'Upload Data'!$A683, 'Upload Data'!$B683) &amp; "-" &amp; 'Upload Data'!$C683, "-")</f>
        <v>-</v>
      </c>
      <c r="S696" s="30">
        <f t="shared" si="88"/>
        <v>0</v>
      </c>
      <c r="T696" s="30"/>
      <c r="U696" s="30" t="b">
        <f>IFERROR(OR('Upload Data'!$A683 = "", IFERROR(AND(LEN('Upload Data'!$A683 ) = 11, LEFT('Upload Data'!$A683, 4) = "FSC-", MID('Upload Data'!$A683, 5, 1) &gt;= "A", MID('Upload Data'!$A683, 5, 1) &lt;= "Z", V696 &gt; 0, INT(V696) = V696), FALSE)), FALSE)</f>
        <v>1</v>
      </c>
      <c r="V696" s="30">
        <f>IFERROR(VALUE(RIGHT('Upload Data'!$A683, 6)), -1)</f>
        <v>-1</v>
      </c>
      <c r="W696" s="30"/>
      <c r="X696" s="30" t="b">
        <f>IFERROR(OR('Upload Data'!$B683 = "", IFERROR(AND(LEN(AA696) &gt;= 2, MATCH(AB696, listCertificateTypes, 0), AC696 &gt; -1, INT(AC696) = AC696), FALSE)), FALSE)</f>
        <v>1</v>
      </c>
      <c r="Y696" s="30">
        <f>IFERROR(FIND("-", 'Upload Data'!$B683, 1), 1000)</f>
        <v>1000</v>
      </c>
      <c r="Z696" s="30">
        <f>IFERROR(FIND("-", 'Upload Data'!$B683, Y696 + 1), 1000)</f>
        <v>1000</v>
      </c>
      <c r="AA696" s="30" t="str">
        <f>IFERROR(LEFT('Upload Data'!$B683, Y696 - 1), "")</f>
        <v/>
      </c>
      <c r="AB696" s="30" t="str">
        <f>IFERROR(MID('Upload Data'!$B683, Y696 + 1, Z696 - Y696 - 1), "")</f>
        <v/>
      </c>
      <c r="AC696" s="30">
        <f>IFERROR(VALUE(RIGHT('Upload Data'!$B683, 6)), -1)</f>
        <v>-1</v>
      </c>
    </row>
    <row r="697" spans="1:29">
      <c r="A697" s="29">
        <f t="shared" si="84"/>
        <v>684</v>
      </c>
      <c r="B697" s="28" t="b">
        <f>NOT(IFERROR('Upload Data'!A684 = "ERROR", TRUE))</f>
        <v>1</v>
      </c>
      <c r="C697" s="28">
        <f t="shared" si="85"/>
        <v>684</v>
      </c>
      <c r="D697" s="30" t="b">
        <f>IF(B697, ('Upload Data'!A684 &amp; 'Upload Data'!B684 &amp; 'Upload Data'!D684 &amp; 'Upload Data'!E684 &amp; 'Upload Data'!F684) &lt;&gt; "", FALSE)</f>
        <v>0</v>
      </c>
      <c r="E697" s="28" t="str">
        <f t="shared" si="89"/>
        <v/>
      </c>
      <c r="F697" s="28" t="str">
        <f t="shared" si="90"/>
        <v/>
      </c>
      <c r="G697" s="30" t="b">
        <f t="shared" si="83"/>
        <v>1</v>
      </c>
      <c r="H697" s="30" t="b">
        <f>IFERROR(AND(OR(NOT(D697), 'Upload Data'!$A684 &lt;&gt; "", 'Upload Data'!$B684 &lt;&gt; ""), I697, J697, S697 &lt;= 1), FALSE)</f>
        <v>1</v>
      </c>
      <c r="I697" s="30" t="b">
        <f t="shared" si="86"/>
        <v>1</v>
      </c>
      <c r="J697" s="30" t="b">
        <f t="shared" si="87"/>
        <v>1</v>
      </c>
      <c r="K697" s="31" t="s">
        <v>81</v>
      </c>
      <c r="L697" s="31" t="s">
        <v>81</v>
      </c>
      <c r="M697" s="30" t="b">
        <f>IFERROR(OR(NOT(D697), 'Upload Data'!E684 &lt;&gt; ""), FALSE)</f>
        <v>1</v>
      </c>
      <c r="N697" s="30" t="b">
        <f>IFERROR(OR(AND(NOT(D697), 'Upload Data'!F684 = ""), IFERROR(MATCH('Upload Data'!F684, listTradingRelationship, 0), FALSE)), FALSE)</f>
        <v>1</v>
      </c>
      <c r="O697" s="30"/>
      <c r="P697" s="30"/>
      <c r="Q697" s="30"/>
      <c r="R697" s="30" t="str">
        <f>IFERROR(IF('Upload Data'!$A684 &lt;&gt; "", 'Upload Data'!$A684, 'Upload Data'!$B684) &amp; "-" &amp; 'Upload Data'!$C684, "-")</f>
        <v>-</v>
      </c>
      <c r="S697" s="30">
        <f t="shared" si="88"/>
        <v>0</v>
      </c>
      <c r="T697" s="30"/>
      <c r="U697" s="30" t="b">
        <f>IFERROR(OR('Upload Data'!$A684 = "", IFERROR(AND(LEN('Upload Data'!$A684 ) = 11, LEFT('Upload Data'!$A684, 4) = "FSC-", MID('Upload Data'!$A684, 5, 1) &gt;= "A", MID('Upload Data'!$A684, 5, 1) &lt;= "Z", V697 &gt; 0, INT(V697) = V697), FALSE)), FALSE)</f>
        <v>1</v>
      </c>
      <c r="V697" s="30">
        <f>IFERROR(VALUE(RIGHT('Upload Data'!$A684, 6)), -1)</f>
        <v>-1</v>
      </c>
      <c r="W697" s="30"/>
      <c r="X697" s="30" t="b">
        <f>IFERROR(OR('Upload Data'!$B684 = "", IFERROR(AND(LEN(AA697) &gt;= 2, MATCH(AB697, listCertificateTypes, 0), AC697 &gt; -1, INT(AC697) = AC697), FALSE)), FALSE)</f>
        <v>1</v>
      </c>
      <c r="Y697" s="30">
        <f>IFERROR(FIND("-", 'Upload Data'!$B684, 1), 1000)</f>
        <v>1000</v>
      </c>
      <c r="Z697" s="30">
        <f>IFERROR(FIND("-", 'Upload Data'!$B684, Y697 + 1), 1000)</f>
        <v>1000</v>
      </c>
      <c r="AA697" s="30" t="str">
        <f>IFERROR(LEFT('Upload Data'!$B684, Y697 - 1), "")</f>
        <v/>
      </c>
      <c r="AB697" s="30" t="str">
        <f>IFERROR(MID('Upload Data'!$B684, Y697 + 1, Z697 - Y697 - 1), "")</f>
        <v/>
      </c>
      <c r="AC697" s="30">
        <f>IFERROR(VALUE(RIGHT('Upload Data'!$B684, 6)), -1)</f>
        <v>-1</v>
      </c>
    </row>
    <row r="698" spans="1:29">
      <c r="A698" s="29">
        <f t="shared" si="84"/>
        <v>685</v>
      </c>
      <c r="B698" s="28" t="b">
        <f>NOT(IFERROR('Upload Data'!A685 = "ERROR", TRUE))</f>
        <v>1</v>
      </c>
      <c r="C698" s="28">
        <f t="shared" si="85"/>
        <v>685</v>
      </c>
      <c r="D698" s="30" t="b">
        <f>IF(B698, ('Upload Data'!A685 &amp; 'Upload Data'!B685 &amp; 'Upload Data'!D685 &amp; 'Upload Data'!E685 &amp; 'Upload Data'!F685) &lt;&gt; "", FALSE)</f>
        <v>0</v>
      </c>
      <c r="E698" s="28" t="str">
        <f t="shared" si="89"/>
        <v/>
      </c>
      <c r="F698" s="28" t="str">
        <f t="shared" si="90"/>
        <v/>
      </c>
      <c r="G698" s="30" t="b">
        <f t="shared" si="83"/>
        <v>1</v>
      </c>
      <c r="H698" s="30" t="b">
        <f>IFERROR(AND(OR(NOT(D698), 'Upload Data'!$A685 &lt;&gt; "", 'Upload Data'!$B685 &lt;&gt; ""), I698, J698, S698 &lt;= 1), FALSE)</f>
        <v>1</v>
      </c>
      <c r="I698" s="30" t="b">
        <f t="shared" si="86"/>
        <v>1</v>
      </c>
      <c r="J698" s="30" t="b">
        <f t="shared" si="87"/>
        <v>1</v>
      </c>
      <c r="K698" s="31" t="s">
        <v>81</v>
      </c>
      <c r="L698" s="31" t="s">
        <v>81</v>
      </c>
      <c r="M698" s="30" t="b">
        <f>IFERROR(OR(NOT(D698), 'Upload Data'!E685 &lt;&gt; ""), FALSE)</f>
        <v>1</v>
      </c>
      <c r="N698" s="30" t="b">
        <f>IFERROR(OR(AND(NOT(D698), 'Upload Data'!F685 = ""), IFERROR(MATCH('Upload Data'!F685, listTradingRelationship, 0), FALSE)), FALSE)</f>
        <v>1</v>
      </c>
      <c r="O698" s="30"/>
      <c r="P698" s="30"/>
      <c r="Q698" s="30"/>
      <c r="R698" s="30" t="str">
        <f>IFERROR(IF('Upload Data'!$A685 &lt;&gt; "", 'Upload Data'!$A685, 'Upload Data'!$B685) &amp; "-" &amp; 'Upload Data'!$C685, "-")</f>
        <v>-</v>
      </c>
      <c r="S698" s="30">
        <f t="shared" si="88"/>
        <v>0</v>
      </c>
      <c r="T698" s="30"/>
      <c r="U698" s="30" t="b">
        <f>IFERROR(OR('Upload Data'!$A685 = "", IFERROR(AND(LEN('Upload Data'!$A685 ) = 11, LEFT('Upload Data'!$A685, 4) = "FSC-", MID('Upload Data'!$A685, 5, 1) &gt;= "A", MID('Upload Data'!$A685, 5, 1) &lt;= "Z", V698 &gt; 0, INT(V698) = V698), FALSE)), FALSE)</f>
        <v>1</v>
      </c>
      <c r="V698" s="30">
        <f>IFERROR(VALUE(RIGHT('Upload Data'!$A685, 6)), -1)</f>
        <v>-1</v>
      </c>
      <c r="W698" s="30"/>
      <c r="X698" s="30" t="b">
        <f>IFERROR(OR('Upload Data'!$B685 = "", IFERROR(AND(LEN(AA698) &gt;= 2, MATCH(AB698, listCertificateTypes, 0), AC698 &gt; -1, INT(AC698) = AC698), FALSE)), FALSE)</f>
        <v>1</v>
      </c>
      <c r="Y698" s="30">
        <f>IFERROR(FIND("-", 'Upload Data'!$B685, 1), 1000)</f>
        <v>1000</v>
      </c>
      <c r="Z698" s="30">
        <f>IFERROR(FIND("-", 'Upload Data'!$B685, Y698 + 1), 1000)</f>
        <v>1000</v>
      </c>
      <c r="AA698" s="30" t="str">
        <f>IFERROR(LEFT('Upload Data'!$B685, Y698 - 1), "")</f>
        <v/>
      </c>
      <c r="AB698" s="30" t="str">
        <f>IFERROR(MID('Upload Data'!$B685, Y698 + 1, Z698 - Y698 - 1), "")</f>
        <v/>
      </c>
      <c r="AC698" s="30">
        <f>IFERROR(VALUE(RIGHT('Upload Data'!$B685, 6)), -1)</f>
        <v>-1</v>
      </c>
    </row>
    <row r="699" spans="1:29">
      <c r="A699" s="29">
        <f t="shared" si="84"/>
        <v>686</v>
      </c>
      <c r="B699" s="28" t="b">
        <f>NOT(IFERROR('Upload Data'!A686 = "ERROR", TRUE))</f>
        <v>1</v>
      </c>
      <c r="C699" s="28">
        <f t="shared" si="85"/>
        <v>686</v>
      </c>
      <c r="D699" s="30" t="b">
        <f>IF(B699, ('Upload Data'!A686 &amp; 'Upload Data'!B686 &amp; 'Upload Data'!D686 &amp; 'Upload Data'!E686 &amp; 'Upload Data'!F686) &lt;&gt; "", FALSE)</f>
        <v>0</v>
      </c>
      <c r="E699" s="28" t="str">
        <f t="shared" si="89"/>
        <v/>
      </c>
      <c r="F699" s="28" t="str">
        <f t="shared" si="90"/>
        <v/>
      </c>
      <c r="G699" s="30" t="b">
        <f t="shared" si="83"/>
        <v>1</v>
      </c>
      <c r="H699" s="30" t="b">
        <f>IFERROR(AND(OR(NOT(D699), 'Upload Data'!$A686 &lt;&gt; "", 'Upload Data'!$B686 &lt;&gt; ""), I699, J699, S699 &lt;= 1), FALSE)</f>
        <v>1</v>
      </c>
      <c r="I699" s="30" t="b">
        <f t="shared" si="86"/>
        <v>1</v>
      </c>
      <c r="J699" s="30" t="b">
        <f t="shared" si="87"/>
        <v>1</v>
      </c>
      <c r="K699" s="31" t="s">
        <v>81</v>
      </c>
      <c r="L699" s="31" t="s">
        <v>81</v>
      </c>
      <c r="M699" s="30" t="b">
        <f>IFERROR(OR(NOT(D699), 'Upload Data'!E686 &lt;&gt; ""), FALSE)</f>
        <v>1</v>
      </c>
      <c r="N699" s="30" t="b">
        <f>IFERROR(OR(AND(NOT(D699), 'Upload Data'!F686 = ""), IFERROR(MATCH('Upload Data'!F686, listTradingRelationship, 0), FALSE)), FALSE)</f>
        <v>1</v>
      </c>
      <c r="O699" s="30"/>
      <c r="P699" s="30"/>
      <c r="Q699" s="30"/>
      <c r="R699" s="30" t="str">
        <f>IFERROR(IF('Upload Data'!$A686 &lt;&gt; "", 'Upload Data'!$A686, 'Upload Data'!$B686) &amp; "-" &amp; 'Upload Data'!$C686, "-")</f>
        <v>-</v>
      </c>
      <c r="S699" s="30">
        <f t="shared" si="88"/>
        <v>0</v>
      </c>
      <c r="T699" s="30"/>
      <c r="U699" s="30" t="b">
        <f>IFERROR(OR('Upload Data'!$A686 = "", IFERROR(AND(LEN('Upload Data'!$A686 ) = 11, LEFT('Upload Data'!$A686, 4) = "FSC-", MID('Upload Data'!$A686, 5, 1) &gt;= "A", MID('Upload Data'!$A686, 5, 1) &lt;= "Z", V699 &gt; 0, INT(V699) = V699), FALSE)), FALSE)</f>
        <v>1</v>
      </c>
      <c r="V699" s="30">
        <f>IFERROR(VALUE(RIGHT('Upload Data'!$A686, 6)), -1)</f>
        <v>-1</v>
      </c>
      <c r="W699" s="30"/>
      <c r="X699" s="30" t="b">
        <f>IFERROR(OR('Upload Data'!$B686 = "", IFERROR(AND(LEN(AA699) &gt;= 2, MATCH(AB699, listCertificateTypes, 0), AC699 &gt; -1, INT(AC699) = AC699), FALSE)), FALSE)</f>
        <v>1</v>
      </c>
      <c r="Y699" s="30">
        <f>IFERROR(FIND("-", 'Upload Data'!$B686, 1), 1000)</f>
        <v>1000</v>
      </c>
      <c r="Z699" s="30">
        <f>IFERROR(FIND("-", 'Upload Data'!$B686, Y699 + 1), 1000)</f>
        <v>1000</v>
      </c>
      <c r="AA699" s="30" t="str">
        <f>IFERROR(LEFT('Upload Data'!$B686, Y699 - 1), "")</f>
        <v/>
      </c>
      <c r="AB699" s="30" t="str">
        <f>IFERROR(MID('Upload Data'!$B686, Y699 + 1, Z699 - Y699 - 1), "")</f>
        <v/>
      </c>
      <c r="AC699" s="30">
        <f>IFERROR(VALUE(RIGHT('Upload Data'!$B686, 6)), -1)</f>
        <v>-1</v>
      </c>
    </row>
    <row r="700" spans="1:29">
      <c r="A700" s="29">
        <f t="shared" si="84"/>
        <v>687</v>
      </c>
      <c r="B700" s="28" t="b">
        <f>NOT(IFERROR('Upload Data'!A687 = "ERROR", TRUE))</f>
        <v>1</v>
      </c>
      <c r="C700" s="28">
        <f t="shared" si="85"/>
        <v>687</v>
      </c>
      <c r="D700" s="30" t="b">
        <f>IF(B700, ('Upload Data'!A687 &amp; 'Upload Data'!B687 &amp; 'Upload Data'!D687 &amp; 'Upload Data'!E687 &amp; 'Upload Data'!F687) &lt;&gt; "", FALSE)</f>
        <v>0</v>
      </c>
      <c r="E700" s="28" t="str">
        <f t="shared" si="89"/>
        <v/>
      </c>
      <c r="F700" s="28" t="str">
        <f t="shared" si="90"/>
        <v/>
      </c>
      <c r="G700" s="30" t="b">
        <f t="shared" si="83"/>
        <v>1</v>
      </c>
      <c r="H700" s="30" t="b">
        <f>IFERROR(AND(OR(NOT(D700), 'Upload Data'!$A687 &lt;&gt; "", 'Upload Data'!$B687 &lt;&gt; ""), I700, J700, S700 &lt;= 1), FALSE)</f>
        <v>1</v>
      </c>
      <c r="I700" s="30" t="b">
        <f t="shared" si="86"/>
        <v>1</v>
      </c>
      <c r="J700" s="30" t="b">
        <f t="shared" si="87"/>
        <v>1</v>
      </c>
      <c r="K700" s="31" t="s">
        <v>81</v>
      </c>
      <c r="L700" s="31" t="s">
        <v>81</v>
      </c>
      <c r="M700" s="30" t="b">
        <f>IFERROR(OR(NOT(D700), 'Upload Data'!E687 &lt;&gt; ""), FALSE)</f>
        <v>1</v>
      </c>
      <c r="N700" s="30" t="b">
        <f>IFERROR(OR(AND(NOT(D700), 'Upload Data'!F687 = ""), IFERROR(MATCH('Upload Data'!F687, listTradingRelationship, 0), FALSE)), FALSE)</f>
        <v>1</v>
      </c>
      <c r="O700" s="30"/>
      <c r="P700" s="30"/>
      <c r="Q700" s="30"/>
      <c r="R700" s="30" t="str">
        <f>IFERROR(IF('Upload Data'!$A687 &lt;&gt; "", 'Upload Data'!$A687, 'Upload Data'!$B687) &amp; "-" &amp; 'Upload Data'!$C687, "-")</f>
        <v>-</v>
      </c>
      <c r="S700" s="30">
        <f t="shared" si="88"/>
        <v>0</v>
      </c>
      <c r="T700" s="30"/>
      <c r="U700" s="30" t="b">
        <f>IFERROR(OR('Upload Data'!$A687 = "", IFERROR(AND(LEN('Upload Data'!$A687 ) = 11, LEFT('Upload Data'!$A687, 4) = "FSC-", MID('Upload Data'!$A687, 5, 1) &gt;= "A", MID('Upload Data'!$A687, 5, 1) &lt;= "Z", V700 &gt; 0, INT(V700) = V700), FALSE)), FALSE)</f>
        <v>1</v>
      </c>
      <c r="V700" s="30">
        <f>IFERROR(VALUE(RIGHT('Upload Data'!$A687, 6)), -1)</f>
        <v>-1</v>
      </c>
      <c r="W700" s="30"/>
      <c r="X700" s="30" t="b">
        <f>IFERROR(OR('Upload Data'!$B687 = "", IFERROR(AND(LEN(AA700) &gt;= 2, MATCH(AB700, listCertificateTypes, 0), AC700 &gt; -1, INT(AC700) = AC700), FALSE)), FALSE)</f>
        <v>1</v>
      </c>
      <c r="Y700" s="30">
        <f>IFERROR(FIND("-", 'Upload Data'!$B687, 1), 1000)</f>
        <v>1000</v>
      </c>
      <c r="Z700" s="30">
        <f>IFERROR(FIND("-", 'Upload Data'!$B687, Y700 + 1), 1000)</f>
        <v>1000</v>
      </c>
      <c r="AA700" s="30" t="str">
        <f>IFERROR(LEFT('Upload Data'!$B687, Y700 - 1), "")</f>
        <v/>
      </c>
      <c r="AB700" s="30" t="str">
        <f>IFERROR(MID('Upload Data'!$B687, Y700 + 1, Z700 - Y700 - 1), "")</f>
        <v/>
      </c>
      <c r="AC700" s="30">
        <f>IFERROR(VALUE(RIGHT('Upload Data'!$B687, 6)), -1)</f>
        <v>-1</v>
      </c>
    </row>
    <row r="701" spans="1:29">
      <c r="A701" s="29">
        <f t="shared" si="84"/>
        <v>688</v>
      </c>
      <c r="B701" s="28" t="b">
        <f>NOT(IFERROR('Upload Data'!A688 = "ERROR", TRUE))</f>
        <v>1</v>
      </c>
      <c r="C701" s="28">
        <f t="shared" si="85"/>
        <v>688</v>
      </c>
      <c r="D701" s="30" t="b">
        <f>IF(B701, ('Upload Data'!A688 &amp; 'Upload Data'!B688 &amp; 'Upload Data'!D688 &amp; 'Upload Data'!E688 &amp; 'Upload Data'!F688) &lt;&gt; "", FALSE)</f>
        <v>0</v>
      </c>
      <c r="E701" s="28" t="str">
        <f t="shared" si="89"/>
        <v/>
      </c>
      <c r="F701" s="28" t="str">
        <f t="shared" si="90"/>
        <v/>
      </c>
      <c r="G701" s="30" t="b">
        <f t="shared" si="83"/>
        <v>1</v>
      </c>
      <c r="H701" s="30" t="b">
        <f>IFERROR(AND(OR(NOT(D701), 'Upload Data'!$A688 &lt;&gt; "", 'Upload Data'!$B688 &lt;&gt; ""), I701, J701, S701 &lt;= 1), FALSE)</f>
        <v>1</v>
      </c>
      <c r="I701" s="30" t="b">
        <f t="shared" si="86"/>
        <v>1</v>
      </c>
      <c r="J701" s="30" t="b">
        <f t="shared" si="87"/>
        <v>1</v>
      </c>
      <c r="K701" s="31" t="s">
        <v>81</v>
      </c>
      <c r="L701" s="31" t="s">
        <v>81</v>
      </c>
      <c r="M701" s="30" t="b">
        <f>IFERROR(OR(NOT(D701), 'Upload Data'!E688 &lt;&gt; ""), FALSE)</f>
        <v>1</v>
      </c>
      <c r="N701" s="30" t="b">
        <f>IFERROR(OR(AND(NOT(D701), 'Upload Data'!F688 = ""), IFERROR(MATCH('Upload Data'!F688, listTradingRelationship, 0), FALSE)), FALSE)</f>
        <v>1</v>
      </c>
      <c r="O701" s="30"/>
      <c r="P701" s="30"/>
      <c r="Q701" s="30"/>
      <c r="R701" s="30" t="str">
        <f>IFERROR(IF('Upload Data'!$A688 &lt;&gt; "", 'Upload Data'!$A688, 'Upload Data'!$B688) &amp; "-" &amp; 'Upload Data'!$C688, "-")</f>
        <v>-</v>
      </c>
      <c r="S701" s="30">
        <f t="shared" si="88"/>
        <v>0</v>
      </c>
      <c r="T701" s="30"/>
      <c r="U701" s="30" t="b">
        <f>IFERROR(OR('Upload Data'!$A688 = "", IFERROR(AND(LEN('Upload Data'!$A688 ) = 11, LEFT('Upload Data'!$A688, 4) = "FSC-", MID('Upload Data'!$A688, 5, 1) &gt;= "A", MID('Upload Data'!$A688, 5, 1) &lt;= "Z", V701 &gt; 0, INT(V701) = V701), FALSE)), FALSE)</f>
        <v>1</v>
      </c>
      <c r="V701" s="30">
        <f>IFERROR(VALUE(RIGHT('Upload Data'!$A688, 6)), -1)</f>
        <v>-1</v>
      </c>
      <c r="W701" s="30"/>
      <c r="X701" s="30" t="b">
        <f>IFERROR(OR('Upload Data'!$B688 = "", IFERROR(AND(LEN(AA701) &gt;= 2, MATCH(AB701, listCertificateTypes, 0), AC701 &gt; -1, INT(AC701) = AC701), FALSE)), FALSE)</f>
        <v>1</v>
      </c>
      <c r="Y701" s="30">
        <f>IFERROR(FIND("-", 'Upload Data'!$B688, 1), 1000)</f>
        <v>1000</v>
      </c>
      <c r="Z701" s="30">
        <f>IFERROR(FIND("-", 'Upload Data'!$B688, Y701 + 1), 1000)</f>
        <v>1000</v>
      </c>
      <c r="AA701" s="30" t="str">
        <f>IFERROR(LEFT('Upload Data'!$B688, Y701 - 1), "")</f>
        <v/>
      </c>
      <c r="AB701" s="30" t="str">
        <f>IFERROR(MID('Upload Data'!$B688, Y701 + 1, Z701 - Y701 - 1), "")</f>
        <v/>
      </c>
      <c r="AC701" s="30">
        <f>IFERROR(VALUE(RIGHT('Upload Data'!$B688, 6)), -1)</f>
        <v>-1</v>
      </c>
    </row>
    <row r="702" spans="1:29">
      <c r="A702" s="29">
        <f t="shared" si="84"/>
        <v>689</v>
      </c>
      <c r="B702" s="28" t="b">
        <f>NOT(IFERROR('Upload Data'!A689 = "ERROR", TRUE))</f>
        <v>1</v>
      </c>
      <c r="C702" s="28">
        <f t="shared" si="85"/>
        <v>689</v>
      </c>
      <c r="D702" s="30" t="b">
        <f>IF(B702, ('Upload Data'!A689 &amp; 'Upload Data'!B689 &amp; 'Upload Data'!D689 &amp; 'Upload Data'!E689 &amp; 'Upload Data'!F689) &lt;&gt; "", FALSE)</f>
        <v>0</v>
      </c>
      <c r="E702" s="28" t="str">
        <f t="shared" si="89"/>
        <v/>
      </c>
      <c r="F702" s="28" t="str">
        <f t="shared" si="90"/>
        <v/>
      </c>
      <c r="G702" s="30" t="b">
        <f t="shared" si="83"/>
        <v>1</v>
      </c>
      <c r="H702" s="30" t="b">
        <f>IFERROR(AND(OR(NOT(D702), 'Upload Data'!$A689 &lt;&gt; "", 'Upload Data'!$B689 &lt;&gt; ""), I702, J702, S702 &lt;= 1), FALSE)</f>
        <v>1</v>
      </c>
      <c r="I702" s="30" t="b">
        <f t="shared" si="86"/>
        <v>1</v>
      </c>
      <c r="J702" s="30" t="b">
        <f t="shared" si="87"/>
        <v>1</v>
      </c>
      <c r="K702" s="31" t="s">
        <v>81</v>
      </c>
      <c r="L702" s="31" t="s">
        <v>81</v>
      </c>
      <c r="M702" s="30" t="b">
        <f>IFERROR(OR(NOT(D702), 'Upload Data'!E689 &lt;&gt; ""), FALSE)</f>
        <v>1</v>
      </c>
      <c r="N702" s="30" t="b">
        <f>IFERROR(OR(AND(NOT(D702), 'Upload Data'!F689 = ""), IFERROR(MATCH('Upload Data'!F689, listTradingRelationship, 0), FALSE)), FALSE)</f>
        <v>1</v>
      </c>
      <c r="O702" s="30"/>
      <c r="P702" s="30"/>
      <c r="Q702" s="30"/>
      <c r="R702" s="30" t="str">
        <f>IFERROR(IF('Upload Data'!$A689 &lt;&gt; "", 'Upload Data'!$A689, 'Upload Data'!$B689) &amp; "-" &amp; 'Upload Data'!$C689, "-")</f>
        <v>-</v>
      </c>
      <c r="S702" s="30">
        <f t="shared" si="88"/>
        <v>0</v>
      </c>
      <c r="T702" s="30"/>
      <c r="U702" s="30" t="b">
        <f>IFERROR(OR('Upload Data'!$A689 = "", IFERROR(AND(LEN('Upload Data'!$A689 ) = 11, LEFT('Upload Data'!$A689, 4) = "FSC-", MID('Upload Data'!$A689, 5, 1) &gt;= "A", MID('Upload Data'!$A689, 5, 1) &lt;= "Z", V702 &gt; 0, INT(V702) = V702), FALSE)), FALSE)</f>
        <v>1</v>
      </c>
      <c r="V702" s="30">
        <f>IFERROR(VALUE(RIGHT('Upload Data'!$A689, 6)), -1)</f>
        <v>-1</v>
      </c>
      <c r="W702" s="30"/>
      <c r="X702" s="30" t="b">
        <f>IFERROR(OR('Upload Data'!$B689 = "", IFERROR(AND(LEN(AA702) &gt;= 2, MATCH(AB702, listCertificateTypes, 0), AC702 &gt; -1, INT(AC702) = AC702), FALSE)), FALSE)</f>
        <v>1</v>
      </c>
      <c r="Y702" s="30">
        <f>IFERROR(FIND("-", 'Upload Data'!$B689, 1), 1000)</f>
        <v>1000</v>
      </c>
      <c r="Z702" s="30">
        <f>IFERROR(FIND("-", 'Upload Data'!$B689, Y702 + 1), 1000)</f>
        <v>1000</v>
      </c>
      <c r="AA702" s="30" t="str">
        <f>IFERROR(LEFT('Upload Data'!$B689, Y702 - 1), "")</f>
        <v/>
      </c>
      <c r="AB702" s="30" t="str">
        <f>IFERROR(MID('Upload Data'!$B689, Y702 + 1, Z702 - Y702 - 1), "")</f>
        <v/>
      </c>
      <c r="AC702" s="30">
        <f>IFERROR(VALUE(RIGHT('Upload Data'!$B689, 6)), -1)</f>
        <v>-1</v>
      </c>
    </row>
    <row r="703" spans="1:29">
      <c r="A703" s="29">
        <f t="shared" si="84"/>
        <v>690</v>
      </c>
      <c r="B703" s="28" t="b">
        <f>NOT(IFERROR('Upload Data'!A690 = "ERROR", TRUE))</f>
        <v>1</v>
      </c>
      <c r="C703" s="28">
        <f t="shared" si="85"/>
        <v>690</v>
      </c>
      <c r="D703" s="30" t="b">
        <f>IF(B703, ('Upload Data'!A690 &amp; 'Upload Data'!B690 &amp; 'Upload Data'!D690 &amp; 'Upload Data'!E690 &amp; 'Upload Data'!F690) &lt;&gt; "", FALSE)</f>
        <v>0</v>
      </c>
      <c r="E703" s="28" t="str">
        <f t="shared" si="89"/>
        <v/>
      </c>
      <c r="F703" s="28" t="str">
        <f t="shared" si="90"/>
        <v/>
      </c>
      <c r="G703" s="30" t="b">
        <f t="shared" si="83"/>
        <v>1</v>
      </c>
      <c r="H703" s="30" t="b">
        <f>IFERROR(AND(OR(NOT(D703), 'Upload Data'!$A690 &lt;&gt; "", 'Upload Data'!$B690 &lt;&gt; ""), I703, J703, S703 &lt;= 1), FALSE)</f>
        <v>1</v>
      </c>
      <c r="I703" s="30" t="b">
        <f t="shared" si="86"/>
        <v>1</v>
      </c>
      <c r="J703" s="30" t="b">
        <f t="shared" si="87"/>
        <v>1</v>
      </c>
      <c r="K703" s="31" t="s">
        <v>81</v>
      </c>
      <c r="L703" s="31" t="s">
        <v>81</v>
      </c>
      <c r="M703" s="30" t="b">
        <f>IFERROR(OR(NOT(D703), 'Upload Data'!E690 &lt;&gt; ""), FALSE)</f>
        <v>1</v>
      </c>
      <c r="N703" s="30" t="b">
        <f>IFERROR(OR(AND(NOT(D703), 'Upload Data'!F690 = ""), IFERROR(MATCH('Upload Data'!F690, listTradingRelationship, 0), FALSE)), FALSE)</f>
        <v>1</v>
      </c>
      <c r="O703" s="30"/>
      <c r="P703" s="30"/>
      <c r="Q703" s="30"/>
      <c r="R703" s="30" t="str">
        <f>IFERROR(IF('Upload Data'!$A690 &lt;&gt; "", 'Upload Data'!$A690, 'Upload Data'!$B690) &amp; "-" &amp; 'Upload Data'!$C690, "-")</f>
        <v>-</v>
      </c>
      <c r="S703" s="30">
        <f t="shared" si="88"/>
        <v>0</v>
      </c>
      <c r="T703" s="30"/>
      <c r="U703" s="30" t="b">
        <f>IFERROR(OR('Upload Data'!$A690 = "", IFERROR(AND(LEN('Upload Data'!$A690 ) = 11, LEFT('Upload Data'!$A690, 4) = "FSC-", MID('Upload Data'!$A690, 5, 1) &gt;= "A", MID('Upload Data'!$A690, 5, 1) &lt;= "Z", V703 &gt; 0, INT(V703) = V703), FALSE)), FALSE)</f>
        <v>1</v>
      </c>
      <c r="V703" s="30">
        <f>IFERROR(VALUE(RIGHT('Upload Data'!$A690, 6)), -1)</f>
        <v>-1</v>
      </c>
      <c r="W703" s="30"/>
      <c r="X703" s="30" t="b">
        <f>IFERROR(OR('Upload Data'!$B690 = "", IFERROR(AND(LEN(AA703) &gt;= 2, MATCH(AB703, listCertificateTypes, 0), AC703 &gt; -1, INT(AC703) = AC703), FALSE)), FALSE)</f>
        <v>1</v>
      </c>
      <c r="Y703" s="30">
        <f>IFERROR(FIND("-", 'Upload Data'!$B690, 1), 1000)</f>
        <v>1000</v>
      </c>
      <c r="Z703" s="30">
        <f>IFERROR(FIND("-", 'Upload Data'!$B690, Y703 + 1), 1000)</f>
        <v>1000</v>
      </c>
      <c r="AA703" s="30" t="str">
        <f>IFERROR(LEFT('Upload Data'!$B690, Y703 - 1), "")</f>
        <v/>
      </c>
      <c r="AB703" s="30" t="str">
        <f>IFERROR(MID('Upload Data'!$B690, Y703 + 1, Z703 - Y703 - 1), "")</f>
        <v/>
      </c>
      <c r="AC703" s="30">
        <f>IFERROR(VALUE(RIGHT('Upload Data'!$B690, 6)), -1)</f>
        <v>-1</v>
      </c>
    </row>
    <row r="704" spans="1:29">
      <c r="A704" s="29">
        <f t="shared" si="84"/>
        <v>691</v>
      </c>
      <c r="B704" s="28" t="b">
        <f>NOT(IFERROR('Upload Data'!A691 = "ERROR", TRUE))</f>
        <v>1</v>
      </c>
      <c r="C704" s="28">
        <f t="shared" si="85"/>
        <v>691</v>
      </c>
      <c r="D704" s="30" t="b">
        <f>IF(B704, ('Upload Data'!A691 &amp; 'Upload Data'!B691 &amp; 'Upload Data'!D691 &amp; 'Upload Data'!E691 &amp; 'Upload Data'!F691) &lt;&gt; "", FALSE)</f>
        <v>0</v>
      </c>
      <c r="E704" s="28" t="str">
        <f t="shared" si="89"/>
        <v/>
      </c>
      <c r="F704" s="28" t="str">
        <f t="shared" si="90"/>
        <v/>
      </c>
      <c r="G704" s="30" t="b">
        <f t="shared" si="83"/>
        <v>1</v>
      </c>
      <c r="H704" s="30" t="b">
        <f>IFERROR(AND(OR(NOT(D704), 'Upload Data'!$A691 &lt;&gt; "", 'Upload Data'!$B691 &lt;&gt; ""), I704, J704, S704 &lt;= 1), FALSE)</f>
        <v>1</v>
      </c>
      <c r="I704" s="30" t="b">
        <f t="shared" si="86"/>
        <v>1</v>
      </c>
      <c r="J704" s="30" t="b">
        <f t="shared" si="87"/>
        <v>1</v>
      </c>
      <c r="K704" s="31" t="s">
        <v>81</v>
      </c>
      <c r="L704" s="31" t="s">
        <v>81</v>
      </c>
      <c r="M704" s="30" t="b">
        <f>IFERROR(OR(NOT(D704), 'Upload Data'!E691 &lt;&gt; ""), FALSE)</f>
        <v>1</v>
      </c>
      <c r="N704" s="30" t="b">
        <f>IFERROR(OR(AND(NOT(D704), 'Upload Data'!F691 = ""), IFERROR(MATCH('Upload Data'!F691, listTradingRelationship, 0), FALSE)), FALSE)</f>
        <v>1</v>
      </c>
      <c r="O704" s="30"/>
      <c r="P704" s="30"/>
      <c r="Q704" s="30"/>
      <c r="R704" s="30" t="str">
        <f>IFERROR(IF('Upload Data'!$A691 &lt;&gt; "", 'Upload Data'!$A691, 'Upload Data'!$B691) &amp; "-" &amp; 'Upload Data'!$C691, "-")</f>
        <v>-</v>
      </c>
      <c r="S704" s="30">
        <f t="shared" si="88"/>
        <v>0</v>
      </c>
      <c r="T704" s="30"/>
      <c r="U704" s="30" t="b">
        <f>IFERROR(OR('Upload Data'!$A691 = "", IFERROR(AND(LEN('Upload Data'!$A691 ) = 11, LEFT('Upload Data'!$A691, 4) = "FSC-", MID('Upload Data'!$A691, 5, 1) &gt;= "A", MID('Upload Data'!$A691, 5, 1) &lt;= "Z", V704 &gt; 0, INT(V704) = V704), FALSE)), FALSE)</f>
        <v>1</v>
      </c>
      <c r="V704" s="30">
        <f>IFERROR(VALUE(RIGHT('Upload Data'!$A691, 6)), -1)</f>
        <v>-1</v>
      </c>
      <c r="W704" s="30"/>
      <c r="X704" s="30" t="b">
        <f>IFERROR(OR('Upload Data'!$B691 = "", IFERROR(AND(LEN(AA704) &gt;= 2, MATCH(AB704, listCertificateTypes, 0), AC704 &gt; -1, INT(AC704) = AC704), FALSE)), FALSE)</f>
        <v>1</v>
      </c>
      <c r="Y704" s="30">
        <f>IFERROR(FIND("-", 'Upload Data'!$B691, 1), 1000)</f>
        <v>1000</v>
      </c>
      <c r="Z704" s="30">
        <f>IFERROR(FIND("-", 'Upload Data'!$B691, Y704 + 1), 1000)</f>
        <v>1000</v>
      </c>
      <c r="AA704" s="30" t="str">
        <f>IFERROR(LEFT('Upload Data'!$B691, Y704 - 1), "")</f>
        <v/>
      </c>
      <c r="AB704" s="30" t="str">
        <f>IFERROR(MID('Upload Data'!$B691, Y704 + 1, Z704 - Y704 - 1), "")</f>
        <v/>
      </c>
      <c r="AC704" s="30">
        <f>IFERROR(VALUE(RIGHT('Upload Data'!$B691, 6)), -1)</f>
        <v>-1</v>
      </c>
    </row>
    <row r="705" spans="1:29">
      <c r="A705" s="29">
        <f t="shared" si="84"/>
        <v>692</v>
      </c>
      <c r="B705" s="28" t="b">
        <f>NOT(IFERROR('Upload Data'!A692 = "ERROR", TRUE))</f>
        <v>1</v>
      </c>
      <c r="C705" s="28">
        <f t="shared" si="85"/>
        <v>692</v>
      </c>
      <c r="D705" s="30" t="b">
        <f>IF(B705, ('Upload Data'!A692 &amp; 'Upload Data'!B692 &amp; 'Upload Data'!D692 &amp; 'Upload Data'!E692 &amp; 'Upload Data'!F692) &lt;&gt; "", FALSE)</f>
        <v>0</v>
      </c>
      <c r="E705" s="28" t="str">
        <f t="shared" si="89"/>
        <v/>
      </c>
      <c r="F705" s="28" t="str">
        <f t="shared" si="90"/>
        <v/>
      </c>
      <c r="G705" s="30" t="b">
        <f t="shared" si="83"/>
        <v>1</v>
      </c>
      <c r="H705" s="30" t="b">
        <f>IFERROR(AND(OR(NOT(D705), 'Upload Data'!$A692 &lt;&gt; "", 'Upload Data'!$B692 &lt;&gt; ""), I705, J705, S705 &lt;= 1), FALSE)</f>
        <v>1</v>
      </c>
      <c r="I705" s="30" t="b">
        <f t="shared" si="86"/>
        <v>1</v>
      </c>
      <c r="J705" s="30" t="b">
        <f t="shared" si="87"/>
        <v>1</v>
      </c>
      <c r="K705" s="31" t="s">
        <v>81</v>
      </c>
      <c r="L705" s="31" t="s">
        <v>81</v>
      </c>
      <c r="M705" s="30" t="b">
        <f>IFERROR(OR(NOT(D705), 'Upload Data'!E692 &lt;&gt; ""), FALSE)</f>
        <v>1</v>
      </c>
      <c r="N705" s="30" t="b">
        <f>IFERROR(OR(AND(NOT(D705), 'Upload Data'!F692 = ""), IFERROR(MATCH('Upload Data'!F692, listTradingRelationship, 0), FALSE)), FALSE)</f>
        <v>1</v>
      </c>
      <c r="O705" s="30"/>
      <c r="P705" s="30"/>
      <c r="Q705" s="30"/>
      <c r="R705" s="30" t="str">
        <f>IFERROR(IF('Upload Data'!$A692 &lt;&gt; "", 'Upload Data'!$A692, 'Upload Data'!$B692) &amp; "-" &amp; 'Upload Data'!$C692, "-")</f>
        <v>-</v>
      </c>
      <c r="S705" s="30">
        <f t="shared" si="88"/>
        <v>0</v>
      </c>
      <c r="T705" s="30"/>
      <c r="U705" s="30" t="b">
        <f>IFERROR(OR('Upload Data'!$A692 = "", IFERROR(AND(LEN('Upload Data'!$A692 ) = 11, LEFT('Upload Data'!$A692, 4) = "FSC-", MID('Upload Data'!$A692, 5, 1) &gt;= "A", MID('Upload Data'!$A692, 5, 1) &lt;= "Z", V705 &gt; 0, INT(V705) = V705), FALSE)), FALSE)</f>
        <v>1</v>
      </c>
      <c r="V705" s="30">
        <f>IFERROR(VALUE(RIGHT('Upload Data'!$A692, 6)), -1)</f>
        <v>-1</v>
      </c>
      <c r="W705" s="30"/>
      <c r="X705" s="30" t="b">
        <f>IFERROR(OR('Upload Data'!$B692 = "", IFERROR(AND(LEN(AA705) &gt;= 2, MATCH(AB705, listCertificateTypes, 0), AC705 &gt; -1, INT(AC705) = AC705), FALSE)), FALSE)</f>
        <v>1</v>
      </c>
      <c r="Y705" s="30">
        <f>IFERROR(FIND("-", 'Upload Data'!$B692, 1), 1000)</f>
        <v>1000</v>
      </c>
      <c r="Z705" s="30">
        <f>IFERROR(FIND("-", 'Upload Data'!$B692, Y705 + 1), 1000)</f>
        <v>1000</v>
      </c>
      <c r="AA705" s="30" t="str">
        <f>IFERROR(LEFT('Upload Data'!$B692, Y705 - 1), "")</f>
        <v/>
      </c>
      <c r="AB705" s="30" t="str">
        <f>IFERROR(MID('Upload Data'!$B692, Y705 + 1, Z705 - Y705 - 1), "")</f>
        <v/>
      </c>
      <c r="AC705" s="30">
        <f>IFERROR(VALUE(RIGHT('Upload Data'!$B692, 6)), -1)</f>
        <v>-1</v>
      </c>
    </row>
    <row r="706" spans="1:29">
      <c r="A706" s="29">
        <f t="shared" si="84"/>
        <v>693</v>
      </c>
      <c r="B706" s="28" t="b">
        <f>NOT(IFERROR('Upload Data'!A693 = "ERROR", TRUE))</f>
        <v>1</v>
      </c>
      <c r="C706" s="28">
        <f t="shared" si="85"/>
        <v>693</v>
      </c>
      <c r="D706" s="30" t="b">
        <f>IF(B706, ('Upload Data'!A693 &amp; 'Upload Data'!B693 &amp; 'Upload Data'!D693 &amp; 'Upload Data'!E693 &amp; 'Upload Data'!F693) &lt;&gt; "", FALSE)</f>
        <v>0</v>
      </c>
      <c r="E706" s="28" t="str">
        <f t="shared" si="89"/>
        <v/>
      </c>
      <c r="F706" s="28" t="str">
        <f t="shared" si="90"/>
        <v/>
      </c>
      <c r="G706" s="30" t="b">
        <f t="shared" si="83"/>
        <v>1</v>
      </c>
      <c r="H706" s="30" t="b">
        <f>IFERROR(AND(OR(NOT(D706), 'Upload Data'!$A693 &lt;&gt; "", 'Upload Data'!$B693 &lt;&gt; ""), I706, J706, S706 &lt;= 1), FALSE)</f>
        <v>1</v>
      </c>
      <c r="I706" s="30" t="b">
        <f t="shared" si="86"/>
        <v>1</v>
      </c>
      <c r="J706" s="30" t="b">
        <f t="shared" si="87"/>
        <v>1</v>
      </c>
      <c r="K706" s="31" t="s">
        <v>81</v>
      </c>
      <c r="L706" s="31" t="s">
        <v>81</v>
      </c>
      <c r="M706" s="30" t="b">
        <f>IFERROR(OR(NOT(D706), 'Upload Data'!E693 &lt;&gt; ""), FALSE)</f>
        <v>1</v>
      </c>
      <c r="N706" s="30" t="b">
        <f>IFERROR(OR(AND(NOT(D706), 'Upload Data'!F693 = ""), IFERROR(MATCH('Upload Data'!F693, listTradingRelationship, 0), FALSE)), FALSE)</f>
        <v>1</v>
      </c>
      <c r="O706" s="30"/>
      <c r="P706" s="30"/>
      <c r="Q706" s="30"/>
      <c r="R706" s="30" t="str">
        <f>IFERROR(IF('Upload Data'!$A693 &lt;&gt; "", 'Upload Data'!$A693, 'Upload Data'!$B693) &amp; "-" &amp; 'Upload Data'!$C693, "-")</f>
        <v>-</v>
      </c>
      <c r="S706" s="30">
        <f t="shared" si="88"/>
        <v>0</v>
      </c>
      <c r="T706" s="30"/>
      <c r="U706" s="30" t="b">
        <f>IFERROR(OR('Upload Data'!$A693 = "", IFERROR(AND(LEN('Upload Data'!$A693 ) = 11, LEFT('Upload Data'!$A693, 4) = "FSC-", MID('Upload Data'!$A693, 5, 1) &gt;= "A", MID('Upload Data'!$A693, 5, 1) &lt;= "Z", V706 &gt; 0, INT(V706) = V706), FALSE)), FALSE)</f>
        <v>1</v>
      </c>
      <c r="V706" s="30">
        <f>IFERROR(VALUE(RIGHT('Upload Data'!$A693, 6)), -1)</f>
        <v>-1</v>
      </c>
      <c r="W706" s="30"/>
      <c r="X706" s="30" t="b">
        <f>IFERROR(OR('Upload Data'!$B693 = "", IFERROR(AND(LEN(AA706) &gt;= 2, MATCH(AB706, listCertificateTypes, 0), AC706 &gt; -1, INT(AC706) = AC706), FALSE)), FALSE)</f>
        <v>1</v>
      </c>
      <c r="Y706" s="30">
        <f>IFERROR(FIND("-", 'Upload Data'!$B693, 1), 1000)</f>
        <v>1000</v>
      </c>
      <c r="Z706" s="30">
        <f>IFERROR(FIND("-", 'Upload Data'!$B693, Y706 + 1), 1000)</f>
        <v>1000</v>
      </c>
      <c r="AA706" s="30" t="str">
        <f>IFERROR(LEFT('Upload Data'!$B693, Y706 - 1), "")</f>
        <v/>
      </c>
      <c r="AB706" s="30" t="str">
        <f>IFERROR(MID('Upload Data'!$B693, Y706 + 1, Z706 - Y706 - 1), "")</f>
        <v/>
      </c>
      <c r="AC706" s="30">
        <f>IFERROR(VALUE(RIGHT('Upload Data'!$B693, 6)), -1)</f>
        <v>-1</v>
      </c>
    </row>
    <row r="707" spans="1:29">
      <c r="A707" s="29">
        <f t="shared" si="84"/>
        <v>694</v>
      </c>
      <c r="B707" s="28" t="b">
        <f>NOT(IFERROR('Upload Data'!A694 = "ERROR", TRUE))</f>
        <v>1</v>
      </c>
      <c r="C707" s="28">
        <f t="shared" si="85"/>
        <v>694</v>
      </c>
      <c r="D707" s="30" t="b">
        <f>IF(B707, ('Upload Data'!A694 &amp; 'Upload Data'!B694 &amp; 'Upload Data'!D694 &amp; 'Upload Data'!E694 &amp; 'Upload Data'!F694) &lt;&gt; "", FALSE)</f>
        <v>0</v>
      </c>
      <c r="E707" s="28" t="str">
        <f t="shared" si="89"/>
        <v/>
      </c>
      <c r="F707" s="28" t="str">
        <f t="shared" si="90"/>
        <v/>
      </c>
      <c r="G707" s="30" t="b">
        <f t="shared" si="83"/>
        <v>1</v>
      </c>
      <c r="H707" s="30" t="b">
        <f>IFERROR(AND(OR(NOT(D707), 'Upload Data'!$A694 &lt;&gt; "", 'Upload Data'!$B694 &lt;&gt; ""), I707, J707, S707 &lt;= 1), FALSE)</f>
        <v>1</v>
      </c>
      <c r="I707" s="30" t="b">
        <f t="shared" si="86"/>
        <v>1</v>
      </c>
      <c r="J707" s="30" t="b">
        <f t="shared" si="87"/>
        <v>1</v>
      </c>
      <c r="K707" s="31" t="s">
        <v>81</v>
      </c>
      <c r="L707" s="31" t="s">
        <v>81</v>
      </c>
      <c r="M707" s="30" t="b">
        <f>IFERROR(OR(NOT(D707), 'Upload Data'!E694 &lt;&gt; ""), FALSE)</f>
        <v>1</v>
      </c>
      <c r="N707" s="30" t="b">
        <f>IFERROR(OR(AND(NOT(D707), 'Upload Data'!F694 = ""), IFERROR(MATCH('Upload Data'!F694, listTradingRelationship, 0), FALSE)), FALSE)</f>
        <v>1</v>
      </c>
      <c r="O707" s="30"/>
      <c r="P707" s="30"/>
      <c r="Q707" s="30"/>
      <c r="R707" s="30" t="str">
        <f>IFERROR(IF('Upload Data'!$A694 &lt;&gt; "", 'Upload Data'!$A694, 'Upload Data'!$B694) &amp; "-" &amp; 'Upload Data'!$C694, "-")</f>
        <v>-</v>
      </c>
      <c r="S707" s="30">
        <f t="shared" si="88"/>
        <v>0</v>
      </c>
      <c r="T707" s="30"/>
      <c r="U707" s="30" t="b">
        <f>IFERROR(OR('Upload Data'!$A694 = "", IFERROR(AND(LEN('Upload Data'!$A694 ) = 11, LEFT('Upload Data'!$A694, 4) = "FSC-", MID('Upload Data'!$A694, 5, 1) &gt;= "A", MID('Upload Data'!$A694, 5, 1) &lt;= "Z", V707 &gt; 0, INT(V707) = V707), FALSE)), FALSE)</f>
        <v>1</v>
      </c>
      <c r="V707" s="30">
        <f>IFERROR(VALUE(RIGHT('Upload Data'!$A694, 6)), -1)</f>
        <v>-1</v>
      </c>
      <c r="W707" s="30"/>
      <c r="X707" s="30" t="b">
        <f>IFERROR(OR('Upload Data'!$B694 = "", IFERROR(AND(LEN(AA707) &gt;= 2, MATCH(AB707, listCertificateTypes, 0), AC707 &gt; -1, INT(AC707) = AC707), FALSE)), FALSE)</f>
        <v>1</v>
      </c>
      <c r="Y707" s="30">
        <f>IFERROR(FIND("-", 'Upload Data'!$B694, 1), 1000)</f>
        <v>1000</v>
      </c>
      <c r="Z707" s="30">
        <f>IFERROR(FIND("-", 'Upload Data'!$B694, Y707 + 1), 1000)</f>
        <v>1000</v>
      </c>
      <c r="AA707" s="30" t="str">
        <f>IFERROR(LEFT('Upload Data'!$B694, Y707 - 1), "")</f>
        <v/>
      </c>
      <c r="AB707" s="30" t="str">
        <f>IFERROR(MID('Upload Data'!$B694, Y707 + 1, Z707 - Y707 - 1), "")</f>
        <v/>
      </c>
      <c r="AC707" s="30">
        <f>IFERROR(VALUE(RIGHT('Upload Data'!$B694, 6)), -1)</f>
        <v>-1</v>
      </c>
    </row>
    <row r="708" spans="1:29">
      <c r="A708" s="29">
        <f t="shared" si="84"/>
        <v>695</v>
      </c>
      <c r="B708" s="28" t="b">
        <f>NOT(IFERROR('Upload Data'!A695 = "ERROR", TRUE))</f>
        <v>1</v>
      </c>
      <c r="C708" s="28">
        <f t="shared" si="85"/>
        <v>695</v>
      </c>
      <c r="D708" s="30" t="b">
        <f>IF(B708, ('Upload Data'!A695 &amp; 'Upload Data'!B695 &amp; 'Upload Data'!D695 &amp; 'Upload Data'!E695 &amp; 'Upload Data'!F695) &lt;&gt; "", FALSE)</f>
        <v>0</v>
      </c>
      <c r="E708" s="28" t="str">
        <f t="shared" si="89"/>
        <v/>
      </c>
      <c r="F708" s="28" t="str">
        <f t="shared" si="90"/>
        <v/>
      </c>
      <c r="G708" s="30" t="b">
        <f t="shared" si="83"/>
        <v>1</v>
      </c>
      <c r="H708" s="30" t="b">
        <f>IFERROR(AND(OR(NOT(D708), 'Upload Data'!$A695 &lt;&gt; "", 'Upload Data'!$B695 &lt;&gt; ""), I708, J708, S708 &lt;= 1), FALSE)</f>
        <v>1</v>
      </c>
      <c r="I708" s="30" t="b">
        <f t="shared" si="86"/>
        <v>1</v>
      </c>
      <c r="J708" s="30" t="b">
        <f t="shared" si="87"/>
        <v>1</v>
      </c>
      <c r="K708" s="31" t="s">
        <v>81</v>
      </c>
      <c r="L708" s="31" t="s">
        <v>81</v>
      </c>
      <c r="M708" s="30" t="b">
        <f>IFERROR(OR(NOT(D708), 'Upload Data'!E695 &lt;&gt; ""), FALSE)</f>
        <v>1</v>
      </c>
      <c r="N708" s="30" t="b">
        <f>IFERROR(OR(AND(NOT(D708), 'Upload Data'!F695 = ""), IFERROR(MATCH('Upload Data'!F695, listTradingRelationship, 0), FALSE)), FALSE)</f>
        <v>1</v>
      </c>
      <c r="O708" s="30"/>
      <c r="P708" s="30"/>
      <c r="Q708" s="30"/>
      <c r="R708" s="30" t="str">
        <f>IFERROR(IF('Upload Data'!$A695 &lt;&gt; "", 'Upload Data'!$A695, 'Upload Data'!$B695) &amp; "-" &amp; 'Upload Data'!$C695, "-")</f>
        <v>-</v>
      </c>
      <c r="S708" s="30">
        <f t="shared" si="88"/>
        <v>0</v>
      </c>
      <c r="T708" s="30"/>
      <c r="U708" s="30" t="b">
        <f>IFERROR(OR('Upload Data'!$A695 = "", IFERROR(AND(LEN('Upload Data'!$A695 ) = 11, LEFT('Upload Data'!$A695, 4) = "FSC-", MID('Upload Data'!$A695, 5, 1) &gt;= "A", MID('Upload Data'!$A695, 5, 1) &lt;= "Z", V708 &gt; 0, INT(V708) = V708), FALSE)), FALSE)</f>
        <v>1</v>
      </c>
      <c r="V708" s="30">
        <f>IFERROR(VALUE(RIGHT('Upload Data'!$A695, 6)), -1)</f>
        <v>-1</v>
      </c>
      <c r="W708" s="30"/>
      <c r="X708" s="30" t="b">
        <f>IFERROR(OR('Upload Data'!$B695 = "", IFERROR(AND(LEN(AA708) &gt;= 2, MATCH(AB708, listCertificateTypes, 0), AC708 &gt; -1, INT(AC708) = AC708), FALSE)), FALSE)</f>
        <v>1</v>
      </c>
      <c r="Y708" s="30">
        <f>IFERROR(FIND("-", 'Upload Data'!$B695, 1), 1000)</f>
        <v>1000</v>
      </c>
      <c r="Z708" s="30">
        <f>IFERROR(FIND("-", 'Upload Data'!$B695, Y708 + 1), 1000)</f>
        <v>1000</v>
      </c>
      <c r="AA708" s="30" t="str">
        <f>IFERROR(LEFT('Upload Data'!$B695, Y708 - 1), "")</f>
        <v/>
      </c>
      <c r="AB708" s="30" t="str">
        <f>IFERROR(MID('Upload Data'!$B695, Y708 + 1, Z708 - Y708 - 1), "")</f>
        <v/>
      </c>
      <c r="AC708" s="30">
        <f>IFERROR(VALUE(RIGHT('Upload Data'!$B695, 6)), -1)</f>
        <v>-1</v>
      </c>
    </row>
    <row r="709" spans="1:29">
      <c r="A709" s="29">
        <f t="shared" si="84"/>
        <v>696</v>
      </c>
      <c r="B709" s="28" t="b">
        <f>NOT(IFERROR('Upload Data'!A696 = "ERROR", TRUE))</f>
        <v>1</v>
      </c>
      <c r="C709" s="28">
        <f t="shared" si="85"/>
        <v>696</v>
      </c>
      <c r="D709" s="30" t="b">
        <f>IF(B709, ('Upload Data'!A696 &amp; 'Upload Data'!B696 &amp; 'Upload Data'!D696 &amp; 'Upload Data'!E696 &amp; 'Upload Data'!F696) &lt;&gt; "", FALSE)</f>
        <v>0</v>
      </c>
      <c r="E709" s="28" t="str">
        <f t="shared" si="89"/>
        <v/>
      </c>
      <c r="F709" s="28" t="str">
        <f t="shared" si="90"/>
        <v/>
      </c>
      <c r="G709" s="30" t="b">
        <f t="shared" si="83"/>
        <v>1</v>
      </c>
      <c r="H709" s="30" t="b">
        <f>IFERROR(AND(OR(NOT(D709), 'Upload Data'!$A696 &lt;&gt; "", 'Upload Data'!$B696 &lt;&gt; ""), I709, J709, S709 &lt;= 1), FALSE)</f>
        <v>1</v>
      </c>
      <c r="I709" s="30" t="b">
        <f t="shared" si="86"/>
        <v>1</v>
      </c>
      <c r="J709" s="30" t="b">
        <f t="shared" si="87"/>
        <v>1</v>
      </c>
      <c r="K709" s="31" t="s">
        <v>81</v>
      </c>
      <c r="L709" s="31" t="s">
        <v>81</v>
      </c>
      <c r="M709" s="30" t="b">
        <f>IFERROR(OR(NOT(D709), 'Upload Data'!E696 &lt;&gt; ""), FALSE)</f>
        <v>1</v>
      </c>
      <c r="N709" s="30" t="b">
        <f>IFERROR(OR(AND(NOT(D709), 'Upload Data'!F696 = ""), IFERROR(MATCH('Upload Data'!F696, listTradingRelationship, 0), FALSE)), FALSE)</f>
        <v>1</v>
      </c>
      <c r="O709" s="30"/>
      <c r="P709" s="30"/>
      <c r="Q709" s="30"/>
      <c r="R709" s="30" t="str">
        <f>IFERROR(IF('Upload Data'!$A696 &lt;&gt; "", 'Upload Data'!$A696, 'Upload Data'!$B696) &amp; "-" &amp; 'Upload Data'!$C696, "-")</f>
        <v>-</v>
      </c>
      <c r="S709" s="30">
        <f t="shared" si="88"/>
        <v>0</v>
      </c>
      <c r="T709" s="30"/>
      <c r="U709" s="30" t="b">
        <f>IFERROR(OR('Upload Data'!$A696 = "", IFERROR(AND(LEN('Upload Data'!$A696 ) = 11, LEFT('Upload Data'!$A696, 4) = "FSC-", MID('Upload Data'!$A696, 5, 1) &gt;= "A", MID('Upload Data'!$A696, 5, 1) &lt;= "Z", V709 &gt; 0, INT(V709) = V709), FALSE)), FALSE)</f>
        <v>1</v>
      </c>
      <c r="V709" s="30">
        <f>IFERROR(VALUE(RIGHT('Upload Data'!$A696, 6)), -1)</f>
        <v>-1</v>
      </c>
      <c r="W709" s="30"/>
      <c r="X709" s="30" t="b">
        <f>IFERROR(OR('Upload Data'!$B696 = "", IFERROR(AND(LEN(AA709) &gt;= 2, MATCH(AB709, listCertificateTypes, 0), AC709 &gt; -1, INT(AC709) = AC709), FALSE)), FALSE)</f>
        <v>1</v>
      </c>
      <c r="Y709" s="30">
        <f>IFERROR(FIND("-", 'Upload Data'!$B696, 1), 1000)</f>
        <v>1000</v>
      </c>
      <c r="Z709" s="30">
        <f>IFERROR(FIND("-", 'Upload Data'!$B696, Y709 + 1), 1000)</f>
        <v>1000</v>
      </c>
      <c r="AA709" s="30" t="str">
        <f>IFERROR(LEFT('Upload Data'!$B696, Y709 - 1), "")</f>
        <v/>
      </c>
      <c r="AB709" s="30" t="str">
        <f>IFERROR(MID('Upload Data'!$B696, Y709 + 1, Z709 - Y709 - 1), "")</f>
        <v/>
      </c>
      <c r="AC709" s="30">
        <f>IFERROR(VALUE(RIGHT('Upload Data'!$B696, 6)), -1)</f>
        <v>-1</v>
      </c>
    </row>
    <row r="710" spans="1:29">
      <c r="A710" s="29">
        <f t="shared" si="84"/>
        <v>697</v>
      </c>
      <c r="B710" s="28" t="b">
        <f>NOT(IFERROR('Upload Data'!A697 = "ERROR", TRUE))</f>
        <v>1</v>
      </c>
      <c r="C710" s="28">
        <f t="shared" si="85"/>
        <v>697</v>
      </c>
      <c r="D710" s="30" t="b">
        <f>IF(B710, ('Upload Data'!A697 &amp; 'Upload Data'!B697 &amp; 'Upload Data'!D697 &amp; 'Upload Data'!E697 &amp; 'Upload Data'!F697) &lt;&gt; "", FALSE)</f>
        <v>0</v>
      </c>
      <c r="E710" s="28" t="str">
        <f t="shared" si="89"/>
        <v/>
      </c>
      <c r="F710" s="28" t="str">
        <f t="shared" si="90"/>
        <v/>
      </c>
      <c r="G710" s="30" t="b">
        <f t="shared" si="83"/>
        <v>1</v>
      </c>
      <c r="H710" s="30" t="b">
        <f>IFERROR(AND(OR(NOT(D710), 'Upload Data'!$A697 &lt;&gt; "", 'Upload Data'!$B697 &lt;&gt; ""), I710, J710, S710 &lt;= 1), FALSE)</f>
        <v>1</v>
      </c>
      <c r="I710" s="30" t="b">
        <f t="shared" si="86"/>
        <v>1</v>
      </c>
      <c r="J710" s="30" t="b">
        <f t="shared" si="87"/>
        <v>1</v>
      </c>
      <c r="K710" s="31" t="s">
        <v>81</v>
      </c>
      <c r="L710" s="31" t="s">
        <v>81</v>
      </c>
      <c r="M710" s="30" t="b">
        <f>IFERROR(OR(NOT(D710), 'Upload Data'!E697 &lt;&gt; ""), FALSE)</f>
        <v>1</v>
      </c>
      <c r="N710" s="30" t="b">
        <f>IFERROR(OR(AND(NOT(D710), 'Upload Data'!F697 = ""), IFERROR(MATCH('Upload Data'!F697, listTradingRelationship, 0), FALSE)), FALSE)</f>
        <v>1</v>
      </c>
      <c r="O710" s="30"/>
      <c r="P710" s="30"/>
      <c r="Q710" s="30"/>
      <c r="R710" s="30" t="str">
        <f>IFERROR(IF('Upload Data'!$A697 &lt;&gt; "", 'Upload Data'!$A697, 'Upload Data'!$B697) &amp; "-" &amp; 'Upload Data'!$C697, "-")</f>
        <v>-</v>
      </c>
      <c r="S710" s="30">
        <f t="shared" si="88"/>
        <v>0</v>
      </c>
      <c r="T710" s="30"/>
      <c r="U710" s="30" t="b">
        <f>IFERROR(OR('Upload Data'!$A697 = "", IFERROR(AND(LEN('Upload Data'!$A697 ) = 11, LEFT('Upload Data'!$A697, 4) = "FSC-", MID('Upload Data'!$A697, 5, 1) &gt;= "A", MID('Upload Data'!$A697, 5, 1) &lt;= "Z", V710 &gt; 0, INT(V710) = V710), FALSE)), FALSE)</f>
        <v>1</v>
      </c>
      <c r="V710" s="30">
        <f>IFERROR(VALUE(RIGHT('Upload Data'!$A697, 6)), -1)</f>
        <v>-1</v>
      </c>
      <c r="W710" s="30"/>
      <c r="X710" s="30" t="b">
        <f>IFERROR(OR('Upload Data'!$B697 = "", IFERROR(AND(LEN(AA710) &gt;= 2, MATCH(AB710, listCertificateTypes, 0), AC710 &gt; -1, INT(AC710) = AC710), FALSE)), FALSE)</f>
        <v>1</v>
      </c>
      <c r="Y710" s="30">
        <f>IFERROR(FIND("-", 'Upload Data'!$B697, 1), 1000)</f>
        <v>1000</v>
      </c>
      <c r="Z710" s="30">
        <f>IFERROR(FIND("-", 'Upload Data'!$B697, Y710 + 1), 1000)</f>
        <v>1000</v>
      </c>
      <c r="AA710" s="30" t="str">
        <f>IFERROR(LEFT('Upload Data'!$B697, Y710 - 1), "")</f>
        <v/>
      </c>
      <c r="AB710" s="30" t="str">
        <f>IFERROR(MID('Upload Data'!$B697, Y710 + 1, Z710 - Y710 - 1), "")</f>
        <v/>
      </c>
      <c r="AC710" s="30">
        <f>IFERROR(VALUE(RIGHT('Upload Data'!$B697, 6)), -1)</f>
        <v>-1</v>
      </c>
    </row>
    <row r="711" spans="1:29">
      <c r="A711" s="29">
        <f t="shared" si="84"/>
        <v>698</v>
      </c>
      <c r="B711" s="28" t="b">
        <f>NOT(IFERROR('Upload Data'!A698 = "ERROR", TRUE))</f>
        <v>1</v>
      </c>
      <c r="C711" s="28">
        <f t="shared" si="85"/>
        <v>698</v>
      </c>
      <c r="D711" s="30" t="b">
        <f>IF(B711, ('Upload Data'!A698 &amp; 'Upload Data'!B698 &amp; 'Upload Data'!D698 &amp; 'Upload Data'!E698 &amp; 'Upload Data'!F698) &lt;&gt; "", FALSE)</f>
        <v>0</v>
      </c>
      <c r="E711" s="28" t="str">
        <f t="shared" si="89"/>
        <v/>
      </c>
      <c r="F711" s="28" t="str">
        <f t="shared" si="90"/>
        <v/>
      </c>
      <c r="G711" s="30" t="b">
        <f t="shared" si="83"/>
        <v>1</v>
      </c>
      <c r="H711" s="30" t="b">
        <f>IFERROR(AND(OR(NOT(D711), 'Upload Data'!$A698 &lt;&gt; "", 'Upload Data'!$B698 &lt;&gt; ""), I711, J711, S711 &lt;= 1), FALSE)</f>
        <v>1</v>
      </c>
      <c r="I711" s="30" t="b">
        <f t="shared" si="86"/>
        <v>1</v>
      </c>
      <c r="J711" s="30" t="b">
        <f t="shared" si="87"/>
        <v>1</v>
      </c>
      <c r="K711" s="31" t="s">
        <v>81</v>
      </c>
      <c r="L711" s="31" t="s">
        <v>81</v>
      </c>
      <c r="M711" s="30" t="b">
        <f>IFERROR(OR(NOT(D711), 'Upload Data'!E698 &lt;&gt; ""), FALSE)</f>
        <v>1</v>
      </c>
      <c r="N711" s="30" t="b">
        <f>IFERROR(OR(AND(NOT(D711), 'Upload Data'!F698 = ""), IFERROR(MATCH('Upload Data'!F698, listTradingRelationship, 0), FALSE)), FALSE)</f>
        <v>1</v>
      </c>
      <c r="O711" s="30"/>
      <c r="P711" s="30"/>
      <c r="Q711" s="30"/>
      <c r="R711" s="30" t="str">
        <f>IFERROR(IF('Upload Data'!$A698 &lt;&gt; "", 'Upload Data'!$A698, 'Upload Data'!$B698) &amp; "-" &amp; 'Upload Data'!$C698, "-")</f>
        <v>-</v>
      </c>
      <c r="S711" s="30">
        <f t="shared" si="88"/>
        <v>0</v>
      </c>
      <c r="T711" s="30"/>
      <c r="U711" s="30" t="b">
        <f>IFERROR(OR('Upload Data'!$A698 = "", IFERROR(AND(LEN('Upload Data'!$A698 ) = 11, LEFT('Upload Data'!$A698, 4) = "FSC-", MID('Upload Data'!$A698, 5, 1) &gt;= "A", MID('Upload Data'!$A698, 5, 1) &lt;= "Z", V711 &gt; 0, INT(V711) = V711), FALSE)), FALSE)</f>
        <v>1</v>
      </c>
      <c r="V711" s="30">
        <f>IFERROR(VALUE(RIGHT('Upload Data'!$A698, 6)), -1)</f>
        <v>-1</v>
      </c>
      <c r="W711" s="30"/>
      <c r="X711" s="30" t="b">
        <f>IFERROR(OR('Upload Data'!$B698 = "", IFERROR(AND(LEN(AA711) &gt;= 2, MATCH(AB711, listCertificateTypes, 0), AC711 &gt; -1, INT(AC711) = AC711), FALSE)), FALSE)</f>
        <v>1</v>
      </c>
      <c r="Y711" s="30">
        <f>IFERROR(FIND("-", 'Upload Data'!$B698, 1), 1000)</f>
        <v>1000</v>
      </c>
      <c r="Z711" s="30">
        <f>IFERROR(FIND("-", 'Upload Data'!$B698, Y711 + 1), 1000)</f>
        <v>1000</v>
      </c>
      <c r="AA711" s="30" t="str">
        <f>IFERROR(LEFT('Upload Data'!$B698, Y711 - 1), "")</f>
        <v/>
      </c>
      <c r="AB711" s="30" t="str">
        <f>IFERROR(MID('Upload Data'!$B698, Y711 + 1, Z711 - Y711 - 1), "")</f>
        <v/>
      </c>
      <c r="AC711" s="30">
        <f>IFERROR(VALUE(RIGHT('Upload Data'!$B698, 6)), -1)</f>
        <v>-1</v>
      </c>
    </row>
    <row r="712" spans="1:29">
      <c r="A712" s="29">
        <f t="shared" si="84"/>
        <v>699</v>
      </c>
      <c r="B712" s="28" t="b">
        <f>NOT(IFERROR('Upload Data'!A699 = "ERROR", TRUE))</f>
        <v>1</v>
      </c>
      <c r="C712" s="28">
        <f t="shared" si="85"/>
        <v>699</v>
      </c>
      <c r="D712" s="30" t="b">
        <f>IF(B712, ('Upload Data'!A699 &amp; 'Upload Data'!B699 &amp; 'Upload Data'!D699 &amp; 'Upload Data'!E699 &amp; 'Upload Data'!F699) &lt;&gt; "", FALSE)</f>
        <v>0</v>
      </c>
      <c r="E712" s="28" t="str">
        <f t="shared" si="89"/>
        <v/>
      </c>
      <c r="F712" s="28" t="str">
        <f t="shared" si="90"/>
        <v/>
      </c>
      <c r="G712" s="30" t="b">
        <f t="shared" si="83"/>
        <v>1</v>
      </c>
      <c r="H712" s="30" t="b">
        <f>IFERROR(AND(OR(NOT(D712), 'Upload Data'!$A699 &lt;&gt; "", 'Upload Data'!$B699 &lt;&gt; ""), I712, J712, S712 &lt;= 1), FALSE)</f>
        <v>1</v>
      </c>
      <c r="I712" s="30" t="b">
        <f t="shared" si="86"/>
        <v>1</v>
      </c>
      <c r="J712" s="30" t="b">
        <f t="shared" si="87"/>
        <v>1</v>
      </c>
      <c r="K712" s="31" t="s">
        <v>81</v>
      </c>
      <c r="L712" s="31" t="s">
        <v>81</v>
      </c>
      <c r="M712" s="30" t="b">
        <f>IFERROR(OR(NOT(D712), 'Upload Data'!E699 &lt;&gt; ""), FALSE)</f>
        <v>1</v>
      </c>
      <c r="N712" s="30" t="b">
        <f>IFERROR(OR(AND(NOT(D712), 'Upload Data'!F699 = ""), IFERROR(MATCH('Upload Data'!F699, listTradingRelationship, 0), FALSE)), FALSE)</f>
        <v>1</v>
      </c>
      <c r="O712" s="30"/>
      <c r="P712" s="30"/>
      <c r="Q712" s="30"/>
      <c r="R712" s="30" t="str">
        <f>IFERROR(IF('Upload Data'!$A699 &lt;&gt; "", 'Upload Data'!$A699, 'Upload Data'!$B699) &amp; "-" &amp; 'Upload Data'!$C699, "-")</f>
        <v>-</v>
      </c>
      <c r="S712" s="30">
        <f t="shared" si="88"/>
        <v>0</v>
      </c>
      <c r="T712" s="30"/>
      <c r="U712" s="30" t="b">
        <f>IFERROR(OR('Upload Data'!$A699 = "", IFERROR(AND(LEN('Upload Data'!$A699 ) = 11, LEFT('Upload Data'!$A699, 4) = "FSC-", MID('Upload Data'!$A699, 5, 1) &gt;= "A", MID('Upload Data'!$A699, 5, 1) &lt;= "Z", V712 &gt; 0, INT(V712) = V712), FALSE)), FALSE)</f>
        <v>1</v>
      </c>
      <c r="V712" s="30">
        <f>IFERROR(VALUE(RIGHT('Upload Data'!$A699, 6)), -1)</f>
        <v>-1</v>
      </c>
      <c r="W712" s="30"/>
      <c r="X712" s="30" t="b">
        <f>IFERROR(OR('Upload Data'!$B699 = "", IFERROR(AND(LEN(AA712) &gt;= 2, MATCH(AB712, listCertificateTypes, 0), AC712 &gt; -1, INT(AC712) = AC712), FALSE)), FALSE)</f>
        <v>1</v>
      </c>
      <c r="Y712" s="30">
        <f>IFERROR(FIND("-", 'Upload Data'!$B699, 1), 1000)</f>
        <v>1000</v>
      </c>
      <c r="Z712" s="30">
        <f>IFERROR(FIND("-", 'Upload Data'!$B699, Y712 + 1), 1000)</f>
        <v>1000</v>
      </c>
      <c r="AA712" s="30" t="str">
        <f>IFERROR(LEFT('Upload Data'!$B699, Y712 - 1), "")</f>
        <v/>
      </c>
      <c r="AB712" s="30" t="str">
        <f>IFERROR(MID('Upload Data'!$B699, Y712 + 1, Z712 - Y712 - 1), "")</f>
        <v/>
      </c>
      <c r="AC712" s="30">
        <f>IFERROR(VALUE(RIGHT('Upload Data'!$B699, 6)), -1)</f>
        <v>-1</v>
      </c>
    </row>
    <row r="713" spans="1:29">
      <c r="A713" s="29">
        <f t="shared" si="84"/>
        <v>700</v>
      </c>
      <c r="B713" s="28" t="b">
        <f>NOT(IFERROR('Upload Data'!A700 = "ERROR", TRUE))</f>
        <v>1</v>
      </c>
      <c r="C713" s="28">
        <f t="shared" si="85"/>
        <v>700</v>
      </c>
      <c r="D713" s="30" t="b">
        <f>IF(B713, ('Upload Data'!A700 &amp; 'Upload Data'!B700 &amp; 'Upload Data'!D700 &amp; 'Upload Data'!E700 &amp; 'Upload Data'!F700) &lt;&gt; "", FALSE)</f>
        <v>0</v>
      </c>
      <c r="E713" s="28" t="str">
        <f t="shared" si="89"/>
        <v/>
      </c>
      <c r="F713" s="28" t="str">
        <f t="shared" si="90"/>
        <v/>
      </c>
      <c r="G713" s="30" t="b">
        <f t="shared" si="83"/>
        <v>1</v>
      </c>
      <c r="H713" s="30" t="b">
        <f>IFERROR(AND(OR(NOT(D713), 'Upload Data'!$A700 &lt;&gt; "", 'Upload Data'!$B700 &lt;&gt; ""), I713, J713, S713 &lt;= 1), FALSE)</f>
        <v>1</v>
      </c>
      <c r="I713" s="30" t="b">
        <f t="shared" si="86"/>
        <v>1</v>
      </c>
      <c r="J713" s="30" t="b">
        <f t="shared" si="87"/>
        <v>1</v>
      </c>
      <c r="K713" s="31" t="s">
        <v>81</v>
      </c>
      <c r="L713" s="31" t="s">
        <v>81</v>
      </c>
      <c r="M713" s="30" t="b">
        <f>IFERROR(OR(NOT(D713), 'Upload Data'!E700 &lt;&gt; ""), FALSE)</f>
        <v>1</v>
      </c>
      <c r="N713" s="30" t="b">
        <f>IFERROR(OR(AND(NOT(D713), 'Upload Data'!F700 = ""), IFERROR(MATCH('Upload Data'!F700, listTradingRelationship, 0), FALSE)), FALSE)</f>
        <v>1</v>
      </c>
      <c r="O713" s="30"/>
      <c r="P713" s="30"/>
      <c r="Q713" s="30"/>
      <c r="R713" s="30" t="str">
        <f>IFERROR(IF('Upload Data'!$A700 &lt;&gt; "", 'Upload Data'!$A700, 'Upload Data'!$B700) &amp; "-" &amp; 'Upload Data'!$C700, "-")</f>
        <v>-</v>
      </c>
      <c r="S713" s="30">
        <f t="shared" si="88"/>
        <v>0</v>
      </c>
      <c r="T713" s="30"/>
      <c r="U713" s="30" t="b">
        <f>IFERROR(OR('Upload Data'!$A700 = "", IFERROR(AND(LEN('Upload Data'!$A700 ) = 11, LEFT('Upload Data'!$A700, 4) = "FSC-", MID('Upload Data'!$A700, 5, 1) &gt;= "A", MID('Upload Data'!$A700, 5, 1) &lt;= "Z", V713 &gt; 0, INT(V713) = V713), FALSE)), FALSE)</f>
        <v>1</v>
      </c>
      <c r="V713" s="30">
        <f>IFERROR(VALUE(RIGHT('Upload Data'!$A700, 6)), -1)</f>
        <v>-1</v>
      </c>
      <c r="W713" s="30"/>
      <c r="X713" s="30" t="b">
        <f>IFERROR(OR('Upload Data'!$B700 = "", IFERROR(AND(LEN(AA713) &gt;= 2, MATCH(AB713, listCertificateTypes, 0), AC713 &gt; -1, INT(AC713) = AC713), FALSE)), FALSE)</f>
        <v>1</v>
      </c>
      <c r="Y713" s="30">
        <f>IFERROR(FIND("-", 'Upload Data'!$B700, 1), 1000)</f>
        <v>1000</v>
      </c>
      <c r="Z713" s="30">
        <f>IFERROR(FIND("-", 'Upload Data'!$B700, Y713 + 1), 1000)</f>
        <v>1000</v>
      </c>
      <c r="AA713" s="30" t="str">
        <f>IFERROR(LEFT('Upload Data'!$B700, Y713 - 1), "")</f>
        <v/>
      </c>
      <c r="AB713" s="30" t="str">
        <f>IFERROR(MID('Upload Data'!$B700, Y713 + 1, Z713 - Y713 - 1), "")</f>
        <v/>
      </c>
      <c r="AC713" s="30">
        <f>IFERROR(VALUE(RIGHT('Upload Data'!$B700, 6)), -1)</f>
        <v>-1</v>
      </c>
    </row>
    <row r="714" spans="1:29">
      <c r="A714" s="29">
        <f t="shared" si="84"/>
        <v>701</v>
      </c>
      <c r="B714" s="28" t="b">
        <f>NOT(IFERROR('Upload Data'!A701 = "ERROR", TRUE))</f>
        <v>1</v>
      </c>
      <c r="C714" s="28">
        <f t="shared" si="85"/>
        <v>701</v>
      </c>
      <c r="D714" s="30" t="b">
        <f>IF(B714, ('Upload Data'!A701 &amp; 'Upload Data'!B701 &amp; 'Upload Data'!D701 &amp; 'Upload Data'!E701 &amp; 'Upload Data'!F701) &lt;&gt; "", FALSE)</f>
        <v>0</v>
      </c>
      <c r="E714" s="28" t="str">
        <f t="shared" si="89"/>
        <v/>
      </c>
      <c r="F714" s="28" t="str">
        <f t="shared" si="90"/>
        <v/>
      </c>
      <c r="G714" s="30" t="b">
        <f t="shared" si="83"/>
        <v>1</v>
      </c>
      <c r="H714" s="30" t="b">
        <f>IFERROR(AND(OR(NOT(D714), 'Upload Data'!$A701 &lt;&gt; "", 'Upload Data'!$B701 &lt;&gt; ""), I714, J714, S714 &lt;= 1), FALSE)</f>
        <v>1</v>
      </c>
      <c r="I714" s="30" t="b">
        <f t="shared" si="86"/>
        <v>1</v>
      </c>
      <c r="J714" s="30" t="b">
        <f t="shared" si="87"/>
        <v>1</v>
      </c>
      <c r="K714" s="31" t="s">
        <v>81</v>
      </c>
      <c r="L714" s="31" t="s">
        <v>81</v>
      </c>
      <c r="M714" s="30" t="b">
        <f>IFERROR(OR(NOT(D714), 'Upload Data'!E701 &lt;&gt; ""), FALSE)</f>
        <v>1</v>
      </c>
      <c r="N714" s="30" t="b">
        <f>IFERROR(OR(AND(NOT(D714), 'Upload Data'!F701 = ""), IFERROR(MATCH('Upload Data'!F701, listTradingRelationship, 0), FALSE)), FALSE)</f>
        <v>1</v>
      </c>
      <c r="O714" s="30"/>
      <c r="P714" s="30"/>
      <c r="Q714" s="30"/>
      <c r="R714" s="30" t="str">
        <f>IFERROR(IF('Upload Data'!$A701 &lt;&gt; "", 'Upload Data'!$A701, 'Upload Data'!$B701) &amp; "-" &amp; 'Upload Data'!$C701, "-")</f>
        <v>-</v>
      </c>
      <c r="S714" s="30">
        <f t="shared" si="88"/>
        <v>0</v>
      </c>
      <c r="T714" s="30"/>
      <c r="U714" s="30" t="b">
        <f>IFERROR(OR('Upload Data'!$A701 = "", IFERROR(AND(LEN('Upload Data'!$A701 ) = 11, LEFT('Upload Data'!$A701, 4) = "FSC-", MID('Upload Data'!$A701, 5, 1) &gt;= "A", MID('Upload Data'!$A701, 5, 1) &lt;= "Z", V714 &gt; 0, INT(V714) = V714), FALSE)), FALSE)</f>
        <v>1</v>
      </c>
      <c r="V714" s="30">
        <f>IFERROR(VALUE(RIGHT('Upload Data'!$A701, 6)), -1)</f>
        <v>-1</v>
      </c>
      <c r="W714" s="30"/>
      <c r="X714" s="30" t="b">
        <f>IFERROR(OR('Upload Data'!$B701 = "", IFERROR(AND(LEN(AA714) &gt;= 2, MATCH(AB714, listCertificateTypes, 0), AC714 &gt; -1, INT(AC714) = AC714), FALSE)), FALSE)</f>
        <v>1</v>
      </c>
      <c r="Y714" s="30">
        <f>IFERROR(FIND("-", 'Upload Data'!$B701, 1), 1000)</f>
        <v>1000</v>
      </c>
      <c r="Z714" s="30">
        <f>IFERROR(FIND("-", 'Upload Data'!$B701, Y714 + 1), 1000)</f>
        <v>1000</v>
      </c>
      <c r="AA714" s="30" t="str">
        <f>IFERROR(LEFT('Upload Data'!$B701, Y714 - 1), "")</f>
        <v/>
      </c>
      <c r="AB714" s="30" t="str">
        <f>IFERROR(MID('Upload Data'!$B701, Y714 + 1, Z714 - Y714 - 1), "")</f>
        <v/>
      </c>
      <c r="AC714" s="30">
        <f>IFERROR(VALUE(RIGHT('Upload Data'!$B701, 6)), -1)</f>
        <v>-1</v>
      </c>
    </row>
    <row r="715" spans="1:29">
      <c r="A715" s="29">
        <f t="shared" si="84"/>
        <v>702</v>
      </c>
      <c r="B715" s="28" t="b">
        <f>NOT(IFERROR('Upload Data'!A702 = "ERROR", TRUE))</f>
        <v>1</v>
      </c>
      <c r="C715" s="28">
        <f t="shared" si="85"/>
        <v>702</v>
      </c>
      <c r="D715" s="30" t="b">
        <f>IF(B715, ('Upload Data'!A702 &amp; 'Upload Data'!B702 &amp; 'Upload Data'!D702 &amp; 'Upload Data'!E702 &amp; 'Upload Data'!F702) &lt;&gt; "", FALSE)</f>
        <v>0</v>
      </c>
      <c r="E715" s="28" t="str">
        <f t="shared" si="89"/>
        <v/>
      </c>
      <c r="F715" s="28" t="str">
        <f t="shared" si="90"/>
        <v/>
      </c>
      <c r="G715" s="30" t="b">
        <f t="shared" si="83"/>
        <v>1</v>
      </c>
      <c r="H715" s="30" t="b">
        <f>IFERROR(AND(OR(NOT(D715), 'Upload Data'!$A702 &lt;&gt; "", 'Upload Data'!$B702 &lt;&gt; ""), I715, J715, S715 &lt;= 1), FALSE)</f>
        <v>1</v>
      </c>
      <c r="I715" s="30" t="b">
        <f t="shared" si="86"/>
        <v>1</v>
      </c>
      <c r="J715" s="30" t="b">
        <f t="shared" si="87"/>
        <v>1</v>
      </c>
      <c r="K715" s="31" t="s">
        <v>81</v>
      </c>
      <c r="L715" s="31" t="s">
        <v>81</v>
      </c>
      <c r="M715" s="30" t="b">
        <f>IFERROR(OR(NOT(D715), 'Upload Data'!E702 &lt;&gt; ""), FALSE)</f>
        <v>1</v>
      </c>
      <c r="N715" s="30" t="b">
        <f>IFERROR(OR(AND(NOT(D715), 'Upload Data'!F702 = ""), IFERROR(MATCH('Upload Data'!F702, listTradingRelationship, 0), FALSE)), FALSE)</f>
        <v>1</v>
      </c>
      <c r="O715" s="30"/>
      <c r="P715" s="30"/>
      <c r="Q715" s="30"/>
      <c r="R715" s="30" t="str">
        <f>IFERROR(IF('Upload Data'!$A702 &lt;&gt; "", 'Upload Data'!$A702, 'Upload Data'!$B702) &amp; "-" &amp; 'Upload Data'!$C702, "-")</f>
        <v>-</v>
      </c>
      <c r="S715" s="30">
        <f t="shared" si="88"/>
        <v>0</v>
      </c>
      <c r="T715" s="30"/>
      <c r="U715" s="30" t="b">
        <f>IFERROR(OR('Upload Data'!$A702 = "", IFERROR(AND(LEN('Upload Data'!$A702 ) = 11, LEFT('Upload Data'!$A702, 4) = "FSC-", MID('Upload Data'!$A702, 5, 1) &gt;= "A", MID('Upload Data'!$A702, 5, 1) &lt;= "Z", V715 &gt; 0, INT(V715) = V715), FALSE)), FALSE)</f>
        <v>1</v>
      </c>
      <c r="V715" s="30">
        <f>IFERROR(VALUE(RIGHT('Upload Data'!$A702, 6)), -1)</f>
        <v>-1</v>
      </c>
      <c r="W715" s="30"/>
      <c r="X715" s="30" t="b">
        <f>IFERROR(OR('Upload Data'!$B702 = "", IFERROR(AND(LEN(AA715) &gt;= 2, MATCH(AB715, listCertificateTypes, 0), AC715 &gt; -1, INT(AC715) = AC715), FALSE)), FALSE)</f>
        <v>1</v>
      </c>
      <c r="Y715" s="30">
        <f>IFERROR(FIND("-", 'Upload Data'!$B702, 1), 1000)</f>
        <v>1000</v>
      </c>
      <c r="Z715" s="30">
        <f>IFERROR(FIND("-", 'Upload Data'!$B702, Y715 + 1), 1000)</f>
        <v>1000</v>
      </c>
      <c r="AA715" s="30" t="str">
        <f>IFERROR(LEFT('Upload Data'!$B702, Y715 - 1), "")</f>
        <v/>
      </c>
      <c r="AB715" s="30" t="str">
        <f>IFERROR(MID('Upload Data'!$B702, Y715 + 1, Z715 - Y715 - 1), "")</f>
        <v/>
      </c>
      <c r="AC715" s="30">
        <f>IFERROR(VALUE(RIGHT('Upload Data'!$B702, 6)), -1)</f>
        <v>-1</v>
      </c>
    </row>
    <row r="716" spans="1:29">
      <c r="A716" s="29">
        <f t="shared" si="84"/>
        <v>703</v>
      </c>
      <c r="B716" s="28" t="b">
        <f>NOT(IFERROR('Upload Data'!A703 = "ERROR", TRUE))</f>
        <v>1</v>
      </c>
      <c r="C716" s="28">
        <f t="shared" si="85"/>
        <v>703</v>
      </c>
      <c r="D716" s="30" t="b">
        <f>IF(B716, ('Upload Data'!A703 &amp; 'Upload Data'!B703 &amp; 'Upload Data'!D703 &amp; 'Upload Data'!E703 &amp; 'Upload Data'!F703) &lt;&gt; "", FALSE)</f>
        <v>0</v>
      </c>
      <c r="E716" s="28" t="str">
        <f t="shared" si="89"/>
        <v/>
      </c>
      <c r="F716" s="28" t="str">
        <f t="shared" si="90"/>
        <v/>
      </c>
      <c r="G716" s="30" t="b">
        <f t="shared" si="83"/>
        <v>1</v>
      </c>
      <c r="H716" s="30" t="b">
        <f>IFERROR(AND(OR(NOT(D716), 'Upload Data'!$A703 &lt;&gt; "", 'Upload Data'!$B703 &lt;&gt; ""), I716, J716, S716 &lt;= 1), FALSE)</f>
        <v>1</v>
      </c>
      <c r="I716" s="30" t="b">
        <f t="shared" si="86"/>
        <v>1</v>
      </c>
      <c r="J716" s="30" t="b">
        <f t="shared" si="87"/>
        <v>1</v>
      </c>
      <c r="K716" s="31" t="s">
        <v>81</v>
      </c>
      <c r="L716" s="31" t="s">
        <v>81</v>
      </c>
      <c r="M716" s="30" t="b">
        <f>IFERROR(OR(NOT(D716), 'Upload Data'!E703 &lt;&gt; ""), FALSE)</f>
        <v>1</v>
      </c>
      <c r="N716" s="30" t="b">
        <f>IFERROR(OR(AND(NOT(D716), 'Upload Data'!F703 = ""), IFERROR(MATCH('Upload Data'!F703, listTradingRelationship, 0), FALSE)), FALSE)</f>
        <v>1</v>
      </c>
      <c r="O716" s="30"/>
      <c r="P716" s="30"/>
      <c r="Q716" s="30"/>
      <c r="R716" s="30" t="str">
        <f>IFERROR(IF('Upload Data'!$A703 &lt;&gt; "", 'Upload Data'!$A703, 'Upload Data'!$B703) &amp; "-" &amp; 'Upload Data'!$C703, "-")</f>
        <v>-</v>
      </c>
      <c r="S716" s="30">
        <f t="shared" si="88"/>
        <v>0</v>
      </c>
      <c r="T716" s="30"/>
      <c r="U716" s="30" t="b">
        <f>IFERROR(OR('Upload Data'!$A703 = "", IFERROR(AND(LEN('Upload Data'!$A703 ) = 11, LEFT('Upload Data'!$A703, 4) = "FSC-", MID('Upload Data'!$A703, 5, 1) &gt;= "A", MID('Upload Data'!$A703, 5, 1) &lt;= "Z", V716 &gt; 0, INT(V716) = V716), FALSE)), FALSE)</f>
        <v>1</v>
      </c>
      <c r="V716" s="30">
        <f>IFERROR(VALUE(RIGHT('Upload Data'!$A703, 6)), -1)</f>
        <v>-1</v>
      </c>
      <c r="W716" s="30"/>
      <c r="X716" s="30" t="b">
        <f>IFERROR(OR('Upload Data'!$B703 = "", IFERROR(AND(LEN(AA716) &gt;= 2, MATCH(AB716, listCertificateTypes, 0), AC716 &gt; -1, INT(AC716) = AC716), FALSE)), FALSE)</f>
        <v>1</v>
      </c>
      <c r="Y716" s="30">
        <f>IFERROR(FIND("-", 'Upload Data'!$B703, 1), 1000)</f>
        <v>1000</v>
      </c>
      <c r="Z716" s="30">
        <f>IFERROR(FIND("-", 'Upload Data'!$B703, Y716 + 1), 1000)</f>
        <v>1000</v>
      </c>
      <c r="AA716" s="30" t="str">
        <f>IFERROR(LEFT('Upload Data'!$B703, Y716 - 1), "")</f>
        <v/>
      </c>
      <c r="AB716" s="30" t="str">
        <f>IFERROR(MID('Upload Data'!$B703, Y716 + 1, Z716 - Y716 - 1), "")</f>
        <v/>
      </c>
      <c r="AC716" s="30">
        <f>IFERROR(VALUE(RIGHT('Upload Data'!$B703, 6)), -1)</f>
        <v>-1</v>
      </c>
    </row>
    <row r="717" spans="1:29">
      <c r="A717" s="29">
        <f t="shared" si="84"/>
        <v>704</v>
      </c>
      <c r="B717" s="28" t="b">
        <f>NOT(IFERROR('Upload Data'!A704 = "ERROR", TRUE))</f>
        <v>1</v>
      </c>
      <c r="C717" s="28">
        <f t="shared" si="85"/>
        <v>704</v>
      </c>
      <c r="D717" s="30" t="b">
        <f>IF(B717, ('Upload Data'!A704 &amp; 'Upload Data'!B704 &amp; 'Upload Data'!D704 &amp; 'Upload Data'!E704 &amp; 'Upload Data'!F704) &lt;&gt; "", FALSE)</f>
        <v>0</v>
      </c>
      <c r="E717" s="28" t="str">
        <f t="shared" si="89"/>
        <v/>
      </c>
      <c r="F717" s="28" t="str">
        <f t="shared" si="90"/>
        <v/>
      </c>
      <c r="G717" s="30" t="b">
        <f t="shared" si="83"/>
        <v>1</v>
      </c>
      <c r="H717" s="30" t="b">
        <f>IFERROR(AND(OR(NOT(D717), 'Upload Data'!$A704 &lt;&gt; "", 'Upload Data'!$B704 &lt;&gt; ""), I717, J717, S717 &lt;= 1), FALSE)</f>
        <v>1</v>
      </c>
      <c r="I717" s="30" t="b">
        <f t="shared" si="86"/>
        <v>1</v>
      </c>
      <c r="J717" s="30" t="b">
        <f t="shared" si="87"/>
        <v>1</v>
      </c>
      <c r="K717" s="31" t="s">
        <v>81</v>
      </c>
      <c r="L717" s="31" t="s">
        <v>81</v>
      </c>
      <c r="M717" s="30" t="b">
        <f>IFERROR(OR(NOT(D717), 'Upload Data'!E704 &lt;&gt; ""), FALSE)</f>
        <v>1</v>
      </c>
      <c r="N717" s="30" t="b">
        <f>IFERROR(OR(AND(NOT(D717), 'Upload Data'!F704 = ""), IFERROR(MATCH('Upload Data'!F704, listTradingRelationship, 0), FALSE)), FALSE)</f>
        <v>1</v>
      </c>
      <c r="O717" s="30"/>
      <c r="P717" s="30"/>
      <c r="Q717" s="30"/>
      <c r="R717" s="30" t="str">
        <f>IFERROR(IF('Upload Data'!$A704 &lt;&gt; "", 'Upload Data'!$A704, 'Upload Data'!$B704) &amp; "-" &amp; 'Upload Data'!$C704, "-")</f>
        <v>-</v>
      </c>
      <c r="S717" s="30">
        <f t="shared" si="88"/>
        <v>0</v>
      </c>
      <c r="T717" s="30"/>
      <c r="U717" s="30" t="b">
        <f>IFERROR(OR('Upload Data'!$A704 = "", IFERROR(AND(LEN('Upload Data'!$A704 ) = 11, LEFT('Upload Data'!$A704, 4) = "FSC-", MID('Upload Data'!$A704, 5, 1) &gt;= "A", MID('Upload Data'!$A704, 5, 1) &lt;= "Z", V717 &gt; 0, INT(V717) = V717), FALSE)), FALSE)</f>
        <v>1</v>
      </c>
      <c r="V717" s="30">
        <f>IFERROR(VALUE(RIGHT('Upload Data'!$A704, 6)), -1)</f>
        <v>-1</v>
      </c>
      <c r="W717" s="30"/>
      <c r="X717" s="30" t="b">
        <f>IFERROR(OR('Upload Data'!$B704 = "", IFERROR(AND(LEN(AA717) &gt;= 2, MATCH(AB717, listCertificateTypes, 0), AC717 &gt; -1, INT(AC717) = AC717), FALSE)), FALSE)</f>
        <v>1</v>
      </c>
      <c r="Y717" s="30">
        <f>IFERROR(FIND("-", 'Upload Data'!$B704, 1), 1000)</f>
        <v>1000</v>
      </c>
      <c r="Z717" s="30">
        <f>IFERROR(FIND("-", 'Upload Data'!$B704, Y717 + 1), 1000)</f>
        <v>1000</v>
      </c>
      <c r="AA717" s="30" t="str">
        <f>IFERROR(LEFT('Upload Data'!$B704, Y717 - 1), "")</f>
        <v/>
      </c>
      <c r="AB717" s="30" t="str">
        <f>IFERROR(MID('Upload Data'!$B704, Y717 + 1, Z717 - Y717 - 1), "")</f>
        <v/>
      </c>
      <c r="AC717" s="30">
        <f>IFERROR(VALUE(RIGHT('Upload Data'!$B704, 6)), -1)</f>
        <v>-1</v>
      </c>
    </row>
    <row r="718" spans="1:29">
      <c r="A718" s="29">
        <f t="shared" si="84"/>
        <v>705</v>
      </c>
      <c r="B718" s="28" t="b">
        <f>NOT(IFERROR('Upload Data'!A705 = "ERROR", TRUE))</f>
        <v>1</v>
      </c>
      <c r="C718" s="28">
        <f t="shared" si="85"/>
        <v>705</v>
      </c>
      <c r="D718" s="30" t="b">
        <f>IF(B718, ('Upload Data'!A705 &amp; 'Upload Data'!B705 &amp; 'Upload Data'!D705 &amp; 'Upload Data'!E705 &amp; 'Upload Data'!F705) &lt;&gt; "", FALSE)</f>
        <v>0</v>
      </c>
      <c r="E718" s="28" t="str">
        <f t="shared" si="89"/>
        <v/>
      </c>
      <c r="F718" s="28" t="str">
        <f t="shared" si="90"/>
        <v/>
      </c>
      <c r="G718" s="30" t="b">
        <f t="shared" si="83"/>
        <v>1</v>
      </c>
      <c r="H718" s="30" t="b">
        <f>IFERROR(AND(OR(NOT(D718), 'Upload Data'!$A705 &lt;&gt; "", 'Upload Data'!$B705 &lt;&gt; ""), I718, J718, S718 &lt;= 1), FALSE)</f>
        <v>1</v>
      </c>
      <c r="I718" s="30" t="b">
        <f t="shared" si="86"/>
        <v>1</v>
      </c>
      <c r="J718" s="30" t="b">
        <f t="shared" si="87"/>
        <v>1</v>
      </c>
      <c r="K718" s="31" t="s">
        <v>81</v>
      </c>
      <c r="L718" s="31" t="s">
        <v>81</v>
      </c>
      <c r="M718" s="30" t="b">
        <f>IFERROR(OR(NOT(D718), 'Upload Data'!E705 &lt;&gt; ""), FALSE)</f>
        <v>1</v>
      </c>
      <c r="N718" s="30" t="b">
        <f>IFERROR(OR(AND(NOT(D718), 'Upload Data'!F705 = ""), IFERROR(MATCH('Upload Data'!F705, listTradingRelationship, 0), FALSE)), FALSE)</f>
        <v>1</v>
      </c>
      <c r="O718" s="30"/>
      <c r="P718" s="30"/>
      <c r="Q718" s="30"/>
      <c r="R718" s="30" t="str">
        <f>IFERROR(IF('Upload Data'!$A705 &lt;&gt; "", 'Upload Data'!$A705, 'Upload Data'!$B705) &amp; "-" &amp; 'Upload Data'!$C705, "-")</f>
        <v>-</v>
      </c>
      <c r="S718" s="30">
        <f t="shared" si="88"/>
        <v>0</v>
      </c>
      <c r="T718" s="30"/>
      <c r="U718" s="30" t="b">
        <f>IFERROR(OR('Upload Data'!$A705 = "", IFERROR(AND(LEN('Upload Data'!$A705 ) = 11, LEFT('Upload Data'!$A705, 4) = "FSC-", MID('Upload Data'!$A705, 5, 1) &gt;= "A", MID('Upload Data'!$A705, 5, 1) &lt;= "Z", V718 &gt; 0, INT(V718) = V718), FALSE)), FALSE)</f>
        <v>1</v>
      </c>
      <c r="V718" s="30">
        <f>IFERROR(VALUE(RIGHT('Upload Data'!$A705, 6)), -1)</f>
        <v>-1</v>
      </c>
      <c r="W718" s="30"/>
      <c r="X718" s="30" t="b">
        <f>IFERROR(OR('Upload Data'!$B705 = "", IFERROR(AND(LEN(AA718) &gt;= 2, MATCH(AB718, listCertificateTypes, 0), AC718 &gt; -1, INT(AC718) = AC718), FALSE)), FALSE)</f>
        <v>1</v>
      </c>
      <c r="Y718" s="30">
        <f>IFERROR(FIND("-", 'Upload Data'!$B705, 1), 1000)</f>
        <v>1000</v>
      </c>
      <c r="Z718" s="30">
        <f>IFERROR(FIND("-", 'Upload Data'!$B705, Y718 + 1), 1000)</f>
        <v>1000</v>
      </c>
      <c r="AA718" s="30" t="str">
        <f>IFERROR(LEFT('Upload Data'!$B705, Y718 - 1), "")</f>
        <v/>
      </c>
      <c r="AB718" s="30" t="str">
        <f>IFERROR(MID('Upload Data'!$B705, Y718 + 1, Z718 - Y718 - 1), "")</f>
        <v/>
      </c>
      <c r="AC718" s="30">
        <f>IFERROR(VALUE(RIGHT('Upload Data'!$B705, 6)), -1)</f>
        <v>-1</v>
      </c>
    </row>
    <row r="719" spans="1:29">
      <c r="A719" s="29">
        <f t="shared" si="84"/>
        <v>706</v>
      </c>
      <c r="B719" s="28" t="b">
        <f>NOT(IFERROR('Upload Data'!A706 = "ERROR", TRUE))</f>
        <v>1</v>
      </c>
      <c r="C719" s="28">
        <f t="shared" si="85"/>
        <v>706</v>
      </c>
      <c r="D719" s="30" t="b">
        <f>IF(B719, ('Upload Data'!A706 &amp; 'Upload Data'!B706 &amp; 'Upload Data'!D706 &amp; 'Upload Data'!E706 &amp; 'Upload Data'!F706) &lt;&gt; "", FALSE)</f>
        <v>0</v>
      </c>
      <c r="E719" s="28" t="str">
        <f t="shared" si="89"/>
        <v/>
      </c>
      <c r="F719" s="28" t="str">
        <f t="shared" si="90"/>
        <v/>
      </c>
      <c r="G719" s="30" t="b">
        <f t="shared" ref="G719:G782" si="91">AND(I719:N719)</f>
        <v>1</v>
      </c>
      <c r="H719" s="30" t="b">
        <f>IFERROR(AND(OR(NOT(D719), 'Upload Data'!$A706 &lt;&gt; "", 'Upload Data'!$B706 &lt;&gt; ""), I719, J719, S719 &lt;= 1), FALSE)</f>
        <v>1</v>
      </c>
      <c r="I719" s="30" t="b">
        <f t="shared" si="86"/>
        <v>1</v>
      </c>
      <c r="J719" s="30" t="b">
        <f t="shared" si="87"/>
        <v>1</v>
      </c>
      <c r="K719" s="31" t="s">
        <v>81</v>
      </c>
      <c r="L719" s="31" t="s">
        <v>81</v>
      </c>
      <c r="M719" s="30" t="b">
        <f>IFERROR(OR(NOT(D719), 'Upload Data'!E706 &lt;&gt; ""), FALSE)</f>
        <v>1</v>
      </c>
      <c r="N719" s="30" t="b">
        <f>IFERROR(OR(AND(NOT(D719), 'Upload Data'!F706 = ""), IFERROR(MATCH('Upload Data'!F706, listTradingRelationship, 0), FALSE)), FALSE)</f>
        <v>1</v>
      </c>
      <c r="O719" s="30"/>
      <c r="P719" s="30"/>
      <c r="Q719" s="30"/>
      <c r="R719" s="30" t="str">
        <f>IFERROR(IF('Upload Data'!$A706 &lt;&gt; "", 'Upload Data'!$A706, 'Upload Data'!$B706) &amp; "-" &amp; 'Upload Data'!$C706, "-")</f>
        <v>-</v>
      </c>
      <c r="S719" s="30">
        <f t="shared" si="88"/>
        <v>0</v>
      </c>
      <c r="T719" s="30"/>
      <c r="U719" s="30" t="b">
        <f>IFERROR(OR('Upload Data'!$A706 = "", IFERROR(AND(LEN('Upload Data'!$A706 ) = 11, LEFT('Upload Data'!$A706, 4) = "FSC-", MID('Upload Data'!$A706, 5, 1) &gt;= "A", MID('Upload Data'!$A706, 5, 1) &lt;= "Z", V719 &gt; 0, INT(V719) = V719), FALSE)), FALSE)</f>
        <v>1</v>
      </c>
      <c r="V719" s="30">
        <f>IFERROR(VALUE(RIGHT('Upload Data'!$A706, 6)), -1)</f>
        <v>-1</v>
      </c>
      <c r="W719" s="30"/>
      <c r="X719" s="30" t="b">
        <f>IFERROR(OR('Upload Data'!$B706 = "", IFERROR(AND(LEN(AA719) &gt;= 2, MATCH(AB719, listCertificateTypes, 0), AC719 &gt; -1, INT(AC719) = AC719), FALSE)), FALSE)</f>
        <v>1</v>
      </c>
      <c r="Y719" s="30">
        <f>IFERROR(FIND("-", 'Upload Data'!$B706, 1), 1000)</f>
        <v>1000</v>
      </c>
      <c r="Z719" s="30">
        <f>IFERROR(FIND("-", 'Upload Data'!$B706, Y719 + 1), 1000)</f>
        <v>1000</v>
      </c>
      <c r="AA719" s="30" t="str">
        <f>IFERROR(LEFT('Upload Data'!$B706, Y719 - 1), "")</f>
        <v/>
      </c>
      <c r="AB719" s="30" t="str">
        <f>IFERROR(MID('Upload Data'!$B706, Y719 + 1, Z719 - Y719 - 1), "")</f>
        <v/>
      </c>
      <c r="AC719" s="30">
        <f>IFERROR(VALUE(RIGHT('Upload Data'!$B706, 6)), -1)</f>
        <v>-1</v>
      </c>
    </row>
    <row r="720" spans="1:29">
      <c r="A720" s="29">
        <f t="shared" ref="A720:A783" si="92">IF(B720, C720, 0)</f>
        <v>707</v>
      </c>
      <c r="B720" s="28" t="b">
        <f>NOT(IFERROR('Upload Data'!A707 = "ERROR", TRUE))</f>
        <v>1</v>
      </c>
      <c r="C720" s="28">
        <f t="shared" ref="C720:C783" si="93">IF(B720, C719 + 1, C719)</f>
        <v>707</v>
      </c>
      <c r="D720" s="30" t="b">
        <f>IF(B720, ('Upload Data'!A707 &amp; 'Upload Data'!B707 &amp; 'Upload Data'!D707 &amp; 'Upload Data'!E707 &amp; 'Upload Data'!F707) &lt;&gt; "", FALSE)</f>
        <v>0</v>
      </c>
      <c r="E720" s="28" t="str">
        <f t="shared" si="89"/>
        <v/>
      </c>
      <c r="F720" s="28" t="str">
        <f t="shared" si="90"/>
        <v/>
      </c>
      <c r="G720" s="30" t="b">
        <f t="shared" si="91"/>
        <v>1</v>
      </c>
      <c r="H720" s="30" t="b">
        <f>IFERROR(AND(OR(NOT(D720), 'Upload Data'!$A707 &lt;&gt; "", 'Upload Data'!$B707 &lt;&gt; ""), I720, J720, S720 &lt;= 1), FALSE)</f>
        <v>1</v>
      </c>
      <c r="I720" s="30" t="b">
        <f t="shared" ref="I720:I783" si="94">$U720</f>
        <v>1</v>
      </c>
      <c r="J720" s="30" t="b">
        <f t="shared" ref="J720:J783" si="95">$X720</f>
        <v>1</v>
      </c>
      <c r="K720" s="31" t="s">
        <v>81</v>
      </c>
      <c r="L720" s="31" t="s">
        <v>81</v>
      </c>
      <c r="M720" s="30" t="b">
        <f>IFERROR(OR(NOT(D720), 'Upload Data'!E707 &lt;&gt; ""), FALSE)</f>
        <v>1</v>
      </c>
      <c r="N720" s="30" t="b">
        <f>IFERROR(OR(AND(NOT(D720), 'Upload Data'!F707 = ""), IFERROR(MATCH('Upload Data'!F707, listTradingRelationship, 0), FALSE)), FALSE)</f>
        <v>1</v>
      </c>
      <c r="O720" s="30"/>
      <c r="P720" s="30"/>
      <c r="Q720" s="30"/>
      <c r="R720" s="30" t="str">
        <f>IFERROR(IF('Upload Data'!$A707 &lt;&gt; "", 'Upload Data'!$A707, 'Upload Data'!$B707) &amp; "-" &amp; 'Upload Data'!$C707, "-")</f>
        <v>-</v>
      </c>
      <c r="S720" s="30">
        <f t="shared" ref="S720:S783" si="96">IF($R720 = "-", 0, COUNTIFS($R$15:$R$1013, $R720))</f>
        <v>0</v>
      </c>
      <c r="T720" s="30"/>
      <c r="U720" s="30" t="b">
        <f>IFERROR(OR('Upload Data'!$A707 = "", IFERROR(AND(LEN('Upload Data'!$A707 ) = 11, LEFT('Upload Data'!$A707, 4) = "FSC-", MID('Upload Data'!$A707, 5, 1) &gt;= "A", MID('Upload Data'!$A707, 5, 1) &lt;= "Z", V720 &gt; 0, INT(V720) = V720), FALSE)), FALSE)</f>
        <v>1</v>
      </c>
      <c r="V720" s="30">
        <f>IFERROR(VALUE(RIGHT('Upload Data'!$A707, 6)), -1)</f>
        <v>-1</v>
      </c>
      <c r="W720" s="30"/>
      <c r="X720" s="30" t="b">
        <f>IFERROR(OR('Upload Data'!$B707 = "", IFERROR(AND(LEN(AA720) &gt;= 2, MATCH(AB720, listCertificateTypes, 0), AC720 &gt; -1, INT(AC720) = AC720), FALSE)), FALSE)</f>
        <v>1</v>
      </c>
      <c r="Y720" s="30">
        <f>IFERROR(FIND("-", 'Upload Data'!$B707, 1), 1000)</f>
        <v>1000</v>
      </c>
      <c r="Z720" s="30">
        <f>IFERROR(FIND("-", 'Upload Data'!$B707, Y720 + 1), 1000)</f>
        <v>1000</v>
      </c>
      <c r="AA720" s="30" t="str">
        <f>IFERROR(LEFT('Upload Data'!$B707, Y720 - 1), "")</f>
        <v/>
      </c>
      <c r="AB720" s="30" t="str">
        <f>IFERROR(MID('Upload Data'!$B707, Y720 + 1, Z720 - Y720 - 1), "")</f>
        <v/>
      </c>
      <c r="AC720" s="30">
        <f>IFERROR(VALUE(RIGHT('Upload Data'!$B707, 6)), -1)</f>
        <v>-1</v>
      </c>
    </row>
    <row r="721" spans="1:29">
      <c r="A721" s="29">
        <f t="shared" si="92"/>
        <v>708</v>
      </c>
      <c r="B721" s="28" t="b">
        <f>NOT(IFERROR('Upload Data'!A708 = "ERROR", TRUE))</f>
        <v>1</v>
      </c>
      <c r="C721" s="28">
        <f t="shared" si="93"/>
        <v>708</v>
      </c>
      <c r="D721" s="30" t="b">
        <f>IF(B721, ('Upload Data'!A708 &amp; 'Upload Data'!B708 &amp; 'Upload Data'!D708 &amp; 'Upload Data'!E708 &amp; 'Upload Data'!F708) &lt;&gt; "", FALSE)</f>
        <v>0</v>
      </c>
      <c r="E721" s="28" t="str">
        <f t="shared" si="89"/>
        <v/>
      </c>
      <c r="F721" s="28" t="str">
        <f t="shared" si="90"/>
        <v/>
      </c>
      <c r="G721" s="30" t="b">
        <f t="shared" si="91"/>
        <v>1</v>
      </c>
      <c r="H721" s="30" t="b">
        <f>IFERROR(AND(OR(NOT(D721), 'Upload Data'!$A708 &lt;&gt; "", 'Upload Data'!$B708 &lt;&gt; ""), I721, J721, S721 &lt;= 1), FALSE)</f>
        <v>1</v>
      </c>
      <c r="I721" s="30" t="b">
        <f t="shared" si="94"/>
        <v>1</v>
      </c>
      <c r="J721" s="30" t="b">
        <f t="shared" si="95"/>
        <v>1</v>
      </c>
      <c r="K721" s="31" t="s">
        <v>81</v>
      </c>
      <c r="L721" s="31" t="s">
        <v>81</v>
      </c>
      <c r="M721" s="30" t="b">
        <f>IFERROR(OR(NOT(D721), 'Upload Data'!E708 &lt;&gt; ""), FALSE)</f>
        <v>1</v>
      </c>
      <c r="N721" s="30" t="b">
        <f>IFERROR(OR(AND(NOT(D721), 'Upload Data'!F708 = ""), IFERROR(MATCH('Upload Data'!F708, listTradingRelationship, 0), FALSE)), FALSE)</f>
        <v>1</v>
      </c>
      <c r="O721" s="30"/>
      <c r="P721" s="30"/>
      <c r="Q721" s="30"/>
      <c r="R721" s="30" t="str">
        <f>IFERROR(IF('Upload Data'!$A708 &lt;&gt; "", 'Upload Data'!$A708, 'Upload Data'!$B708) &amp; "-" &amp; 'Upload Data'!$C708, "-")</f>
        <v>-</v>
      </c>
      <c r="S721" s="30">
        <f t="shared" si="96"/>
        <v>0</v>
      </c>
      <c r="T721" s="30"/>
      <c r="U721" s="30" t="b">
        <f>IFERROR(OR('Upload Data'!$A708 = "", IFERROR(AND(LEN('Upload Data'!$A708 ) = 11, LEFT('Upload Data'!$A708, 4) = "FSC-", MID('Upload Data'!$A708, 5, 1) &gt;= "A", MID('Upload Data'!$A708, 5, 1) &lt;= "Z", V721 &gt; 0, INT(V721) = V721), FALSE)), FALSE)</f>
        <v>1</v>
      </c>
      <c r="V721" s="30">
        <f>IFERROR(VALUE(RIGHT('Upload Data'!$A708, 6)), -1)</f>
        <v>-1</v>
      </c>
      <c r="W721" s="30"/>
      <c r="X721" s="30" t="b">
        <f>IFERROR(OR('Upload Data'!$B708 = "", IFERROR(AND(LEN(AA721) &gt;= 2, MATCH(AB721, listCertificateTypes, 0), AC721 &gt; -1, INT(AC721) = AC721), FALSE)), FALSE)</f>
        <v>1</v>
      </c>
      <c r="Y721" s="30">
        <f>IFERROR(FIND("-", 'Upload Data'!$B708, 1), 1000)</f>
        <v>1000</v>
      </c>
      <c r="Z721" s="30">
        <f>IFERROR(FIND("-", 'Upload Data'!$B708, Y721 + 1), 1000)</f>
        <v>1000</v>
      </c>
      <c r="AA721" s="30" t="str">
        <f>IFERROR(LEFT('Upload Data'!$B708, Y721 - 1), "")</f>
        <v/>
      </c>
      <c r="AB721" s="30" t="str">
        <f>IFERROR(MID('Upload Data'!$B708, Y721 + 1, Z721 - Y721 - 1), "")</f>
        <v/>
      </c>
      <c r="AC721" s="30">
        <f>IFERROR(VALUE(RIGHT('Upload Data'!$B708, 6)), -1)</f>
        <v>-1</v>
      </c>
    </row>
    <row r="722" spans="1:29">
      <c r="A722" s="29">
        <f t="shared" si="92"/>
        <v>709</v>
      </c>
      <c r="B722" s="28" t="b">
        <f>NOT(IFERROR('Upload Data'!A709 = "ERROR", TRUE))</f>
        <v>1</v>
      </c>
      <c r="C722" s="28">
        <f t="shared" si="93"/>
        <v>709</v>
      </c>
      <c r="D722" s="30" t="b">
        <f>IF(B722, ('Upload Data'!A709 &amp; 'Upload Data'!B709 &amp; 'Upload Data'!D709 &amp; 'Upload Data'!E709 &amp; 'Upload Data'!F709) &lt;&gt; "", FALSE)</f>
        <v>0</v>
      </c>
      <c r="E722" s="28" t="str">
        <f t="shared" si="89"/>
        <v/>
      </c>
      <c r="F722" s="28" t="str">
        <f t="shared" si="90"/>
        <v/>
      </c>
      <c r="G722" s="30" t="b">
        <f t="shared" si="91"/>
        <v>1</v>
      </c>
      <c r="H722" s="30" t="b">
        <f>IFERROR(AND(OR(NOT(D722), 'Upload Data'!$A709 &lt;&gt; "", 'Upload Data'!$B709 &lt;&gt; ""), I722, J722, S722 &lt;= 1), FALSE)</f>
        <v>1</v>
      </c>
      <c r="I722" s="30" t="b">
        <f t="shared" si="94"/>
        <v>1</v>
      </c>
      <c r="J722" s="30" t="b">
        <f t="shared" si="95"/>
        <v>1</v>
      </c>
      <c r="K722" s="31" t="s">
        <v>81</v>
      </c>
      <c r="L722" s="31" t="s">
        <v>81</v>
      </c>
      <c r="M722" s="30" t="b">
        <f>IFERROR(OR(NOT(D722), 'Upload Data'!E709 &lt;&gt; ""), FALSE)</f>
        <v>1</v>
      </c>
      <c r="N722" s="30" t="b">
        <f>IFERROR(OR(AND(NOT(D722), 'Upload Data'!F709 = ""), IFERROR(MATCH('Upload Data'!F709, listTradingRelationship, 0), FALSE)), FALSE)</f>
        <v>1</v>
      </c>
      <c r="O722" s="30"/>
      <c r="P722" s="30"/>
      <c r="Q722" s="30"/>
      <c r="R722" s="30" t="str">
        <f>IFERROR(IF('Upload Data'!$A709 &lt;&gt; "", 'Upload Data'!$A709, 'Upload Data'!$B709) &amp; "-" &amp; 'Upload Data'!$C709, "-")</f>
        <v>-</v>
      </c>
      <c r="S722" s="30">
        <f t="shared" si="96"/>
        <v>0</v>
      </c>
      <c r="T722" s="30"/>
      <c r="U722" s="30" t="b">
        <f>IFERROR(OR('Upload Data'!$A709 = "", IFERROR(AND(LEN('Upload Data'!$A709 ) = 11, LEFT('Upload Data'!$A709, 4) = "FSC-", MID('Upload Data'!$A709, 5, 1) &gt;= "A", MID('Upload Data'!$A709, 5, 1) &lt;= "Z", V722 &gt; 0, INT(V722) = V722), FALSE)), FALSE)</f>
        <v>1</v>
      </c>
      <c r="V722" s="30">
        <f>IFERROR(VALUE(RIGHT('Upload Data'!$A709, 6)), -1)</f>
        <v>-1</v>
      </c>
      <c r="W722" s="30"/>
      <c r="X722" s="30" t="b">
        <f>IFERROR(OR('Upload Data'!$B709 = "", IFERROR(AND(LEN(AA722) &gt;= 2, MATCH(AB722, listCertificateTypes, 0), AC722 &gt; -1, INT(AC722) = AC722), FALSE)), FALSE)</f>
        <v>1</v>
      </c>
      <c r="Y722" s="30">
        <f>IFERROR(FIND("-", 'Upload Data'!$B709, 1), 1000)</f>
        <v>1000</v>
      </c>
      <c r="Z722" s="30">
        <f>IFERROR(FIND("-", 'Upload Data'!$B709, Y722 + 1), 1000)</f>
        <v>1000</v>
      </c>
      <c r="AA722" s="30" t="str">
        <f>IFERROR(LEFT('Upload Data'!$B709, Y722 - 1), "")</f>
        <v/>
      </c>
      <c r="AB722" s="30" t="str">
        <f>IFERROR(MID('Upload Data'!$B709, Y722 + 1, Z722 - Y722 - 1), "")</f>
        <v/>
      </c>
      <c r="AC722" s="30">
        <f>IFERROR(VALUE(RIGHT('Upload Data'!$B709, 6)), -1)</f>
        <v>-1</v>
      </c>
    </row>
    <row r="723" spans="1:29">
      <c r="A723" s="29">
        <f t="shared" si="92"/>
        <v>710</v>
      </c>
      <c r="B723" s="28" t="b">
        <f>NOT(IFERROR('Upload Data'!A710 = "ERROR", TRUE))</f>
        <v>1</v>
      </c>
      <c r="C723" s="28">
        <f t="shared" si="93"/>
        <v>710</v>
      </c>
      <c r="D723" s="30" t="b">
        <f>IF(B723, ('Upload Data'!A710 &amp; 'Upload Data'!B710 &amp; 'Upload Data'!D710 &amp; 'Upload Data'!E710 &amp; 'Upload Data'!F710) &lt;&gt; "", FALSE)</f>
        <v>0</v>
      </c>
      <c r="E723" s="28" t="str">
        <f t="shared" si="89"/>
        <v/>
      </c>
      <c r="F723" s="28" t="str">
        <f t="shared" si="90"/>
        <v/>
      </c>
      <c r="G723" s="30" t="b">
        <f t="shared" si="91"/>
        <v>1</v>
      </c>
      <c r="H723" s="30" t="b">
        <f>IFERROR(AND(OR(NOT(D723), 'Upload Data'!$A710 &lt;&gt; "", 'Upload Data'!$B710 &lt;&gt; ""), I723, J723, S723 &lt;= 1), FALSE)</f>
        <v>1</v>
      </c>
      <c r="I723" s="30" t="b">
        <f t="shared" si="94"/>
        <v>1</v>
      </c>
      <c r="J723" s="30" t="b">
        <f t="shared" si="95"/>
        <v>1</v>
      </c>
      <c r="K723" s="31" t="s">
        <v>81</v>
      </c>
      <c r="L723" s="31" t="s">
        <v>81</v>
      </c>
      <c r="M723" s="30" t="b">
        <f>IFERROR(OR(NOT(D723), 'Upload Data'!E710 &lt;&gt; ""), FALSE)</f>
        <v>1</v>
      </c>
      <c r="N723" s="30" t="b">
        <f>IFERROR(OR(AND(NOT(D723), 'Upload Data'!F710 = ""), IFERROR(MATCH('Upload Data'!F710, listTradingRelationship, 0), FALSE)), FALSE)</f>
        <v>1</v>
      </c>
      <c r="O723" s="30"/>
      <c r="P723" s="30"/>
      <c r="Q723" s="30"/>
      <c r="R723" s="30" t="str">
        <f>IFERROR(IF('Upload Data'!$A710 &lt;&gt; "", 'Upload Data'!$A710, 'Upload Data'!$B710) &amp; "-" &amp; 'Upload Data'!$C710, "-")</f>
        <v>-</v>
      </c>
      <c r="S723" s="30">
        <f t="shared" si="96"/>
        <v>0</v>
      </c>
      <c r="T723" s="30"/>
      <c r="U723" s="30" t="b">
        <f>IFERROR(OR('Upload Data'!$A710 = "", IFERROR(AND(LEN('Upload Data'!$A710 ) = 11, LEFT('Upload Data'!$A710, 4) = "FSC-", MID('Upload Data'!$A710, 5, 1) &gt;= "A", MID('Upload Data'!$A710, 5, 1) &lt;= "Z", V723 &gt; 0, INT(V723) = V723), FALSE)), FALSE)</f>
        <v>1</v>
      </c>
      <c r="V723" s="30">
        <f>IFERROR(VALUE(RIGHT('Upload Data'!$A710, 6)), -1)</f>
        <v>-1</v>
      </c>
      <c r="W723" s="30"/>
      <c r="X723" s="30" t="b">
        <f>IFERROR(OR('Upload Data'!$B710 = "", IFERROR(AND(LEN(AA723) &gt;= 2, MATCH(AB723, listCertificateTypes, 0), AC723 &gt; -1, INT(AC723) = AC723), FALSE)), FALSE)</f>
        <v>1</v>
      </c>
      <c r="Y723" s="30">
        <f>IFERROR(FIND("-", 'Upload Data'!$B710, 1), 1000)</f>
        <v>1000</v>
      </c>
      <c r="Z723" s="30">
        <f>IFERROR(FIND("-", 'Upload Data'!$B710, Y723 + 1), 1000)</f>
        <v>1000</v>
      </c>
      <c r="AA723" s="30" t="str">
        <f>IFERROR(LEFT('Upload Data'!$B710, Y723 - 1), "")</f>
        <v/>
      </c>
      <c r="AB723" s="30" t="str">
        <f>IFERROR(MID('Upload Data'!$B710, Y723 + 1, Z723 - Y723 - 1), "")</f>
        <v/>
      </c>
      <c r="AC723" s="30">
        <f>IFERROR(VALUE(RIGHT('Upload Data'!$B710, 6)), -1)</f>
        <v>-1</v>
      </c>
    </row>
    <row r="724" spans="1:29">
      <c r="A724" s="29">
        <f t="shared" si="92"/>
        <v>711</v>
      </c>
      <c r="B724" s="28" t="b">
        <f>NOT(IFERROR('Upload Data'!A711 = "ERROR", TRUE))</f>
        <v>1</v>
      </c>
      <c r="C724" s="28">
        <f t="shared" si="93"/>
        <v>711</v>
      </c>
      <c r="D724" s="30" t="b">
        <f>IF(B724, ('Upload Data'!A711 &amp; 'Upload Data'!B711 &amp; 'Upload Data'!D711 &amp; 'Upload Data'!E711 &amp; 'Upload Data'!F711) &lt;&gt; "", FALSE)</f>
        <v>0</v>
      </c>
      <c r="E724" s="28" t="str">
        <f t="shared" si="89"/>
        <v/>
      </c>
      <c r="F724" s="28" t="str">
        <f t="shared" si="90"/>
        <v/>
      </c>
      <c r="G724" s="30" t="b">
        <f t="shared" si="91"/>
        <v>1</v>
      </c>
      <c r="H724" s="30" t="b">
        <f>IFERROR(AND(OR(NOT(D724), 'Upload Data'!$A711 &lt;&gt; "", 'Upload Data'!$B711 &lt;&gt; ""), I724, J724, S724 &lt;= 1), FALSE)</f>
        <v>1</v>
      </c>
      <c r="I724" s="30" t="b">
        <f t="shared" si="94"/>
        <v>1</v>
      </c>
      <c r="J724" s="30" t="b">
        <f t="shared" si="95"/>
        <v>1</v>
      </c>
      <c r="K724" s="31" t="s">
        <v>81</v>
      </c>
      <c r="L724" s="31" t="s">
        <v>81</v>
      </c>
      <c r="M724" s="30" t="b">
        <f>IFERROR(OR(NOT(D724), 'Upload Data'!E711 &lt;&gt; ""), FALSE)</f>
        <v>1</v>
      </c>
      <c r="N724" s="30" t="b">
        <f>IFERROR(OR(AND(NOT(D724), 'Upload Data'!F711 = ""), IFERROR(MATCH('Upload Data'!F711, listTradingRelationship, 0), FALSE)), FALSE)</f>
        <v>1</v>
      </c>
      <c r="O724" s="30"/>
      <c r="P724" s="30"/>
      <c r="Q724" s="30"/>
      <c r="R724" s="30" t="str">
        <f>IFERROR(IF('Upload Data'!$A711 &lt;&gt; "", 'Upload Data'!$A711, 'Upload Data'!$B711) &amp; "-" &amp; 'Upload Data'!$C711, "-")</f>
        <v>-</v>
      </c>
      <c r="S724" s="30">
        <f t="shared" si="96"/>
        <v>0</v>
      </c>
      <c r="T724" s="30"/>
      <c r="U724" s="30" t="b">
        <f>IFERROR(OR('Upload Data'!$A711 = "", IFERROR(AND(LEN('Upload Data'!$A711 ) = 11, LEFT('Upload Data'!$A711, 4) = "FSC-", MID('Upload Data'!$A711, 5, 1) &gt;= "A", MID('Upload Data'!$A711, 5, 1) &lt;= "Z", V724 &gt; 0, INT(V724) = V724), FALSE)), FALSE)</f>
        <v>1</v>
      </c>
      <c r="V724" s="30">
        <f>IFERROR(VALUE(RIGHT('Upload Data'!$A711, 6)), -1)</f>
        <v>-1</v>
      </c>
      <c r="W724" s="30"/>
      <c r="X724" s="30" t="b">
        <f>IFERROR(OR('Upload Data'!$B711 = "", IFERROR(AND(LEN(AA724) &gt;= 2, MATCH(AB724, listCertificateTypes, 0), AC724 &gt; -1, INT(AC724) = AC724), FALSE)), FALSE)</f>
        <v>1</v>
      </c>
      <c r="Y724" s="30">
        <f>IFERROR(FIND("-", 'Upload Data'!$B711, 1), 1000)</f>
        <v>1000</v>
      </c>
      <c r="Z724" s="30">
        <f>IFERROR(FIND("-", 'Upload Data'!$B711, Y724 + 1), 1000)</f>
        <v>1000</v>
      </c>
      <c r="AA724" s="30" t="str">
        <f>IFERROR(LEFT('Upload Data'!$B711, Y724 - 1), "")</f>
        <v/>
      </c>
      <c r="AB724" s="30" t="str">
        <f>IFERROR(MID('Upload Data'!$B711, Y724 + 1, Z724 - Y724 - 1), "")</f>
        <v/>
      </c>
      <c r="AC724" s="30">
        <f>IFERROR(VALUE(RIGHT('Upload Data'!$B711, 6)), -1)</f>
        <v>-1</v>
      </c>
    </row>
    <row r="725" spans="1:29">
      <c r="A725" s="29">
        <f t="shared" si="92"/>
        <v>712</v>
      </c>
      <c r="B725" s="28" t="b">
        <f>NOT(IFERROR('Upload Data'!A712 = "ERROR", TRUE))</f>
        <v>1</v>
      </c>
      <c r="C725" s="28">
        <f t="shared" si="93"/>
        <v>712</v>
      </c>
      <c r="D725" s="30" t="b">
        <f>IF(B725, ('Upload Data'!A712 &amp; 'Upload Data'!B712 &amp; 'Upload Data'!D712 &amp; 'Upload Data'!E712 &amp; 'Upload Data'!F712) &lt;&gt; "", FALSE)</f>
        <v>0</v>
      </c>
      <c r="E725" s="28" t="str">
        <f t="shared" si="89"/>
        <v/>
      </c>
      <c r="F725" s="28" t="str">
        <f t="shared" si="90"/>
        <v/>
      </c>
      <c r="G725" s="30" t="b">
        <f t="shared" si="91"/>
        <v>1</v>
      </c>
      <c r="H725" s="30" t="b">
        <f>IFERROR(AND(OR(NOT(D725), 'Upload Data'!$A712 &lt;&gt; "", 'Upload Data'!$B712 &lt;&gt; ""), I725, J725, S725 &lt;= 1), FALSE)</f>
        <v>1</v>
      </c>
      <c r="I725" s="30" t="b">
        <f t="shared" si="94"/>
        <v>1</v>
      </c>
      <c r="J725" s="30" t="b">
        <f t="shared" si="95"/>
        <v>1</v>
      </c>
      <c r="K725" s="31" t="s">
        <v>81</v>
      </c>
      <c r="L725" s="31" t="s">
        <v>81</v>
      </c>
      <c r="M725" s="30" t="b">
        <f>IFERROR(OR(NOT(D725), 'Upload Data'!E712 &lt;&gt; ""), FALSE)</f>
        <v>1</v>
      </c>
      <c r="N725" s="30" t="b">
        <f>IFERROR(OR(AND(NOT(D725), 'Upload Data'!F712 = ""), IFERROR(MATCH('Upload Data'!F712, listTradingRelationship, 0), FALSE)), FALSE)</f>
        <v>1</v>
      </c>
      <c r="O725" s="30"/>
      <c r="P725" s="30"/>
      <c r="Q725" s="30"/>
      <c r="R725" s="30" t="str">
        <f>IFERROR(IF('Upload Data'!$A712 &lt;&gt; "", 'Upload Data'!$A712, 'Upload Data'!$B712) &amp; "-" &amp; 'Upload Data'!$C712, "-")</f>
        <v>-</v>
      </c>
      <c r="S725" s="30">
        <f t="shared" si="96"/>
        <v>0</v>
      </c>
      <c r="T725" s="30"/>
      <c r="U725" s="30" t="b">
        <f>IFERROR(OR('Upload Data'!$A712 = "", IFERROR(AND(LEN('Upload Data'!$A712 ) = 11, LEFT('Upload Data'!$A712, 4) = "FSC-", MID('Upload Data'!$A712, 5, 1) &gt;= "A", MID('Upload Data'!$A712, 5, 1) &lt;= "Z", V725 &gt; 0, INT(V725) = V725), FALSE)), FALSE)</f>
        <v>1</v>
      </c>
      <c r="V725" s="30">
        <f>IFERROR(VALUE(RIGHT('Upload Data'!$A712, 6)), -1)</f>
        <v>-1</v>
      </c>
      <c r="W725" s="30"/>
      <c r="X725" s="30" t="b">
        <f>IFERROR(OR('Upload Data'!$B712 = "", IFERROR(AND(LEN(AA725) &gt;= 2, MATCH(AB725, listCertificateTypes, 0), AC725 &gt; -1, INT(AC725) = AC725), FALSE)), FALSE)</f>
        <v>1</v>
      </c>
      <c r="Y725" s="30">
        <f>IFERROR(FIND("-", 'Upload Data'!$B712, 1), 1000)</f>
        <v>1000</v>
      </c>
      <c r="Z725" s="30">
        <f>IFERROR(FIND("-", 'Upload Data'!$B712, Y725 + 1), 1000)</f>
        <v>1000</v>
      </c>
      <c r="AA725" s="30" t="str">
        <f>IFERROR(LEFT('Upload Data'!$B712, Y725 - 1), "")</f>
        <v/>
      </c>
      <c r="AB725" s="30" t="str">
        <f>IFERROR(MID('Upload Data'!$B712, Y725 + 1, Z725 - Y725 - 1), "")</f>
        <v/>
      </c>
      <c r="AC725" s="30">
        <f>IFERROR(VALUE(RIGHT('Upload Data'!$B712, 6)), -1)</f>
        <v>-1</v>
      </c>
    </row>
    <row r="726" spans="1:29">
      <c r="A726" s="29">
        <f t="shared" si="92"/>
        <v>713</v>
      </c>
      <c r="B726" s="28" t="b">
        <f>NOT(IFERROR('Upload Data'!A713 = "ERROR", TRUE))</f>
        <v>1</v>
      </c>
      <c r="C726" s="28">
        <f t="shared" si="93"/>
        <v>713</v>
      </c>
      <c r="D726" s="30" t="b">
        <f>IF(B726, ('Upload Data'!A713 &amp; 'Upload Data'!B713 &amp; 'Upload Data'!D713 &amp; 'Upload Data'!E713 &amp; 'Upload Data'!F713) &lt;&gt; "", FALSE)</f>
        <v>0</v>
      </c>
      <c r="E726" s="28" t="str">
        <f t="shared" si="89"/>
        <v/>
      </c>
      <c r="F726" s="28" t="str">
        <f t="shared" si="90"/>
        <v/>
      </c>
      <c r="G726" s="30" t="b">
        <f t="shared" si="91"/>
        <v>1</v>
      </c>
      <c r="H726" s="30" t="b">
        <f>IFERROR(AND(OR(NOT(D726), 'Upload Data'!$A713 &lt;&gt; "", 'Upload Data'!$B713 &lt;&gt; ""), I726, J726, S726 &lt;= 1), FALSE)</f>
        <v>1</v>
      </c>
      <c r="I726" s="30" t="b">
        <f t="shared" si="94"/>
        <v>1</v>
      </c>
      <c r="J726" s="30" t="b">
        <f t="shared" si="95"/>
        <v>1</v>
      </c>
      <c r="K726" s="31" t="s">
        <v>81</v>
      </c>
      <c r="L726" s="31" t="s">
        <v>81</v>
      </c>
      <c r="M726" s="30" t="b">
        <f>IFERROR(OR(NOT(D726), 'Upload Data'!E713 &lt;&gt; ""), FALSE)</f>
        <v>1</v>
      </c>
      <c r="N726" s="30" t="b">
        <f>IFERROR(OR(AND(NOT(D726), 'Upload Data'!F713 = ""), IFERROR(MATCH('Upload Data'!F713, listTradingRelationship, 0), FALSE)), FALSE)</f>
        <v>1</v>
      </c>
      <c r="O726" s="30"/>
      <c r="P726" s="30"/>
      <c r="Q726" s="30"/>
      <c r="R726" s="30" t="str">
        <f>IFERROR(IF('Upload Data'!$A713 &lt;&gt; "", 'Upload Data'!$A713, 'Upload Data'!$B713) &amp; "-" &amp; 'Upload Data'!$C713, "-")</f>
        <v>-</v>
      </c>
      <c r="S726" s="30">
        <f t="shared" si="96"/>
        <v>0</v>
      </c>
      <c r="T726" s="30"/>
      <c r="U726" s="30" t="b">
        <f>IFERROR(OR('Upload Data'!$A713 = "", IFERROR(AND(LEN('Upload Data'!$A713 ) = 11, LEFT('Upload Data'!$A713, 4) = "FSC-", MID('Upload Data'!$A713, 5, 1) &gt;= "A", MID('Upload Data'!$A713, 5, 1) &lt;= "Z", V726 &gt; 0, INT(V726) = V726), FALSE)), FALSE)</f>
        <v>1</v>
      </c>
      <c r="V726" s="30">
        <f>IFERROR(VALUE(RIGHT('Upload Data'!$A713, 6)), -1)</f>
        <v>-1</v>
      </c>
      <c r="W726" s="30"/>
      <c r="X726" s="30" t="b">
        <f>IFERROR(OR('Upload Data'!$B713 = "", IFERROR(AND(LEN(AA726) &gt;= 2, MATCH(AB726, listCertificateTypes, 0), AC726 &gt; -1, INT(AC726) = AC726), FALSE)), FALSE)</f>
        <v>1</v>
      </c>
      <c r="Y726" s="30">
        <f>IFERROR(FIND("-", 'Upload Data'!$B713, 1), 1000)</f>
        <v>1000</v>
      </c>
      <c r="Z726" s="30">
        <f>IFERROR(FIND("-", 'Upload Data'!$B713, Y726 + 1), 1000)</f>
        <v>1000</v>
      </c>
      <c r="AA726" s="30" t="str">
        <f>IFERROR(LEFT('Upload Data'!$B713, Y726 - 1), "")</f>
        <v/>
      </c>
      <c r="AB726" s="30" t="str">
        <f>IFERROR(MID('Upload Data'!$B713, Y726 + 1, Z726 - Y726 - 1), "")</f>
        <v/>
      </c>
      <c r="AC726" s="30">
        <f>IFERROR(VALUE(RIGHT('Upload Data'!$B713, 6)), -1)</f>
        <v>-1</v>
      </c>
    </row>
    <row r="727" spans="1:29">
      <c r="A727" s="29">
        <f t="shared" si="92"/>
        <v>714</v>
      </c>
      <c r="B727" s="28" t="b">
        <f>NOT(IFERROR('Upload Data'!A714 = "ERROR", TRUE))</f>
        <v>1</v>
      </c>
      <c r="C727" s="28">
        <f t="shared" si="93"/>
        <v>714</v>
      </c>
      <c r="D727" s="30" t="b">
        <f>IF(B727, ('Upload Data'!A714 &amp; 'Upload Data'!B714 &amp; 'Upload Data'!D714 &amp; 'Upload Data'!E714 &amp; 'Upload Data'!F714) &lt;&gt; "", FALSE)</f>
        <v>0</v>
      </c>
      <c r="E727" s="28" t="str">
        <f t="shared" si="89"/>
        <v/>
      </c>
      <c r="F727" s="28" t="str">
        <f t="shared" si="90"/>
        <v/>
      </c>
      <c r="G727" s="30" t="b">
        <f t="shared" si="91"/>
        <v>1</v>
      </c>
      <c r="H727" s="30" t="b">
        <f>IFERROR(AND(OR(NOT(D727), 'Upload Data'!$A714 &lt;&gt; "", 'Upload Data'!$B714 &lt;&gt; ""), I727, J727, S727 &lt;= 1), FALSE)</f>
        <v>1</v>
      </c>
      <c r="I727" s="30" t="b">
        <f t="shared" si="94"/>
        <v>1</v>
      </c>
      <c r="J727" s="30" t="b">
        <f t="shared" si="95"/>
        <v>1</v>
      </c>
      <c r="K727" s="31" t="s">
        <v>81</v>
      </c>
      <c r="L727" s="31" t="s">
        <v>81</v>
      </c>
      <c r="M727" s="30" t="b">
        <f>IFERROR(OR(NOT(D727), 'Upload Data'!E714 &lt;&gt; ""), FALSE)</f>
        <v>1</v>
      </c>
      <c r="N727" s="30" t="b">
        <f>IFERROR(OR(AND(NOT(D727), 'Upload Data'!F714 = ""), IFERROR(MATCH('Upload Data'!F714, listTradingRelationship, 0), FALSE)), FALSE)</f>
        <v>1</v>
      </c>
      <c r="O727" s="30"/>
      <c r="P727" s="30"/>
      <c r="Q727" s="30"/>
      <c r="R727" s="30" t="str">
        <f>IFERROR(IF('Upload Data'!$A714 &lt;&gt; "", 'Upload Data'!$A714, 'Upload Data'!$B714) &amp; "-" &amp; 'Upload Data'!$C714, "-")</f>
        <v>-</v>
      </c>
      <c r="S727" s="30">
        <f t="shared" si="96"/>
        <v>0</v>
      </c>
      <c r="T727" s="30"/>
      <c r="U727" s="30" t="b">
        <f>IFERROR(OR('Upload Data'!$A714 = "", IFERROR(AND(LEN('Upload Data'!$A714 ) = 11, LEFT('Upload Data'!$A714, 4) = "FSC-", MID('Upload Data'!$A714, 5, 1) &gt;= "A", MID('Upload Data'!$A714, 5, 1) &lt;= "Z", V727 &gt; 0, INT(V727) = V727), FALSE)), FALSE)</f>
        <v>1</v>
      </c>
      <c r="V727" s="30">
        <f>IFERROR(VALUE(RIGHT('Upload Data'!$A714, 6)), -1)</f>
        <v>-1</v>
      </c>
      <c r="W727" s="30"/>
      <c r="X727" s="30" t="b">
        <f>IFERROR(OR('Upload Data'!$B714 = "", IFERROR(AND(LEN(AA727) &gt;= 2, MATCH(AB727, listCertificateTypes, 0), AC727 &gt; -1, INT(AC727) = AC727), FALSE)), FALSE)</f>
        <v>1</v>
      </c>
      <c r="Y727" s="30">
        <f>IFERROR(FIND("-", 'Upload Data'!$B714, 1), 1000)</f>
        <v>1000</v>
      </c>
      <c r="Z727" s="30">
        <f>IFERROR(FIND("-", 'Upload Data'!$B714, Y727 + 1), 1000)</f>
        <v>1000</v>
      </c>
      <c r="AA727" s="30" t="str">
        <f>IFERROR(LEFT('Upload Data'!$B714, Y727 - 1), "")</f>
        <v/>
      </c>
      <c r="AB727" s="30" t="str">
        <f>IFERROR(MID('Upload Data'!$B714, Y727 + 1, Z727 - Y727 - 1), "")</f>
        <v/>
      </c>
      <c r="AC727" s="30">
        <f>IFERROR(VALUE(RIGHT('Upload Data'!$B714, 6)), -1)</f>
        <v>-1</v>
      </c>
    </row>
    <row r="728" spans="1:29">
      <c r="A728" s="29">
        <f t="shared" si="92"/>
        <v>715</v>
      </c>
      <c r="B728" s="28" t="b">
        <f>NOT(IFERROR('Upload Data'!A715 = "ERROR", TRUE))</f>
        <v>1</v>
      </c>
      <c r="C728" s="28">
        <f t="shared" si="93"/>
        <v>715</v>
      </c>
      <c r="D728" s="30" t="b">
        <f>IF(B728, ('Upload Data'!A715 &amp; 'Upload Data'!B715 &amp; 'Upload Data'!D715 &amp; 'Upload Data'!E715 &amp; 'Upload Data'!F715) &lt;&gt; "", FALSE)</f>
        <v>0</v>
      </c>
      <c r="E728" s="28" t="str">
        <f t="shared" si="89"/>
        <v/>
      </c>
      <c r="F728" s="28" t="str">
        <f t="shared" si="90"/>
        <v/>
      </c>
      <c r="G728" s="30" t="b">
        <f t="shared" si="91"/>
        <v>1</v>
      </c>
      <c r="H728" s="30" t="b">
        <f>IFERROR(AND(OR(NOT(D728), 'Upload Data'!$A715 &lt;&gt; "", 'Upload Data'!$B715 &lt;&gt; ""), I728, J728, S728 &lt;= 1), FALSE)</f>
        <v>1</v>
      </c>
      <c r="I728" s="30" t="b">
        <f t="shared" si="94"/>
        <v>1</v>
      </c>
      <c r="J728" s="30" t="b">
        <f t="shared" si="95"/>
        <v>1</v>
      </c>
      <c r="K728" s="31" t="s">
        <v>81</v>
      </c>
      <c r="L728" s="31" t="s">
        <v>81</v>
      </c>
      <c r="M728" s="30" t="b">
        <f>IFERROR(OR(NOT(D728), 'Upload Data'!E715 &lt;&gt; ""), FALSE)</f>
        <v>1</v>
      </c>
      <c r="N728" s="30" t="b">
        <f>IFERROR(OR(AND(NOT(D728), 'Upload Data'!F715 = ""), IFERROR(MATCH('Upload Data'!F715, listTradingRelationship, 0), FALSE)), FALSE)</f>
        <v>1</v>
      </c>
      <c r="O728" s="30"/>
      <c r="P728" s="30"/>
      <c r="Q728" s="30"/>
      <c r="R728" s="30" t="str">
        <f>IFERROR(IF('Upload Data'!$A715 &lt;&gt; "", 'Upload Data'!$A715, 'Upload Data'!$B715) &amp; "-" &amp; 'Upload Data'!$C715, "-")</f>
        <v>-</v>
      </c>
      <c r="S728" s="30">
        <f t="shared" si="96"/>
        <v>0</v>
      </c>
      <c r="T728" s="30"/>
      <c r="U728" s="30" t="b">
        <f>IFERROR(OR('Upload Data'!$A715 = "", IFERROR(AND(LEN('Upload Data'!$A715 ) = 11, LEFT('Upload Data'!$A715, 4) = "FSC-", MID('Upload Data'!$A715, 5, 1) &gt;= "A", MID('Upload Data'!$A715, 5, 1) &lt;= "Z", V728 &gt; 0, INT(V728) = V728), FALSE)), FALSE)</f>
        <v>1</v>
      </c>
      <c r="V728" s="30">
        <f>IFERROR(VALUE(RIGHT('Upload Data'!$A715, 6)), -1)</f>
        <v>-1</v>
      </c>
      <c r="W728" s="30"/>
      <c r="X728" s="30" t="b">
        <f>IFERROR(OR('Upload Data'!$B715 = "", IFERROR(AND(LEN(AA728) &gt;= 2, MATCH(AB728, listCertificateTypes, 0), AC728 &gt; -1, INT(AC728) = AC728), FALSE)), FALSE)</f>
        <v>1</v>
      </c>
      <c r="Y728" s="30">
        <f>IFERROR(FIND("-", 'Upload Data'!$B715, 1), 1000)</f>
        <v>1000</v>
      </c>
      <c r="Z728" s="30">
        <f>IFERROR(FIND("-", 'Upload Data'!$B715, Y728 + 1), 1000)</f>
        <v>1000</v>
      </c>
      <c r="AA728" s="30" t="str">
        <f>IFERROR(LEFT('Upload Data'!$B715, Y728 - 1), "")</f>
        <v/>
      </c>
      <c r="AB728" s="30" t="str">
        <f>IFERROR(MID('Upload Data'!$B715, Y728 + 1, Z728 - Y728 - 1), "")</f>
        <v/>
      </c>
      <c r="AC728" s="30">
        <f>IFERROR(VALUE(RIGHT('Upload Data'!$B715, 6)), -1)</f>
        <v>-1</v>
      </c>
    </row>
    <row r="729" spans="1:29">
      <c r="A729" s="29">
        <f t="shared" si="92"/>
        <v>716</v>
      </c>
      <c r="B729" s="28" t="b">
        <f>NOT(IFERROR('Upload Data'!A716 = "ERROR", TRUE))</f>
        <v>1</v>
      </c>
      <c r="C729" s="28">
        <f t="shared" si="93"/>
        <v>716</v>
      </c>
      <c r="D729" s="30" t="b">
        <f>IF(B729, ('Upload Data'!A716 &amp; 'Upload Data'!B716 &amp; 'Upload Data'!D716 &amp; 'Upload Data'!E716 &amp; 'Upload Data'!F716) &lt;&gt; "", FALSE)</f>
        <v>0</v>
      </c>
      <c r="E729" s="28" t="str">
        <f t="shared" si="89"/>
        <v/>
      </c>
      <c r="F729" s="28" t="str">
        <f t="shared" si="90"/>
        <v/>
      </c>
      <c r="G729" s="30" t="b">
        <f t="shared" si="91"/>
        <v>1</v>
      </c>
      <c r="H729" s="30" t="b">
        <f>IFERROR(AND(OR(NOT(D729), 'Upload Data'!$A716 &lt;&gt; "", 'Upload Data'!$B716 &lt;&gt; ""), I729, J729, S729 &lt;= 1), FALSE)</f>
        <v>1</v>
      </c>
      <c r="I729" s="30" t="b">
        <f t="shared" si="94"/>
        <v>1</v>
      </c>
      <c r="J729" s="30" t="b">
        <f t="shared" si="95"/>
        <v>1</v>
      </c>
      <c r="K729" s="31" t="s">
        <v>81</v>
      </c>
      <c r="L729" s="31" t="s">
        <v>81</v>
      </c>
      <c r="M729" s="30" t="b">
        <f>IFERROR(OR(NOT(D729), 'Upload Data'!E716 &lt;&gt; ""), FALSE)</f>
        <v>1</v>
      </c>
      <c r="N729" s="30" t="b">
        <f>IFERROR(OR(AND(NOT(D729), 'Upload Data'!F716 = ""), IFERROR(MATCH('Upload Data'!F716, listTradingRelationship, 0), FALSE)), FALSE)</f>
        <v>1</v>
      </c>
      <c r="O729" s="30"/>
      <c r="P729" s="30"/>
      <c r="Q729" s="30"/>
      <c r="R729" s="30" t="str">
        <f>IFERROR(IF('Upload Data'!$A716 &lt;&gt; "", 'Upload Data'!$A716, 'Upload Data'!$B716) &amp; "-" &amp; 'Upload Data'!$C716, "-")</f>
        <v>-</v>
      </c>
      <c r="S729" s="30">
        <f t="shared" si="96"/>
        <v>0</v>
      </c>
      <c r="T729" s="30"/>
      <c r="U729" s="30" t="b">
        <f>IFERROR(OR('Upload Data'!$A716 = "", IFERROR(AND(LEN('Upload Data'!$A716 ) = 11, LEFT('Upload Data'!$A716, 4) = "FSC-", MID('Upload Data'!$A716, 5, 1) &gt;= "A", MID('Upload Data'!$A716, 5, 1) &lt;= "Z", V729 &gt; 0, INT(V729) = V729), FALSE)), FALSE)</f>
        <v>1</v>
      </c>
      <c r="V729" s="30">
        <f>IFERROR(VALUE(RIGHT('Upload Data'!$A716, 6)), -1)</f>
        <v>-1</v>
      </c>
      <c r="W729" s="30"/>
      <c r="X729" s="30" t="b">
        <f>IFERROR(OR('Upload Data'!$B716 = "", IFERROR(AND(LEN(AA729) &gt;= 2, MATCH(AB729, listCertificateTypes, 0), AC729 &gt; -1, INT(AC729) = AC729), FALSE)), FALSE)</f>
        <v>1</v>
      </c>
      <c r="Y729" s="30">
        <f>IFERROR(FIND("-", 'Upload Data'!$B716, 1), 1000)</f>
        <v>1000</v>
      </c>
      <c r="Z729" s="30">
        <f>IFERROR(FIND("-", 'Upload Data'!$B716, Y729 + 1), 1000)</f>
        <v>1000</v>
      </c>
      <c r="AA729" s="30" t="str">
        <f>IFERROR(LEFT('Upload Data'!$B716, Y729 - 1), "")</f>
        <v/>
      </c>
      <c r="AB729" s="30" t="str">
        <f>IFERROR(MID('Upload Data'!$B716, Y729 + 1, Z729 - Y729 - 1), "")</f>
        <v/>
      </c>
      <c r="AC729" s="30">
        <f>IFERROR(VALUE(RIGHT('Upload Data'!$B716, 6)), -1)</f>
        <v>-1</v>
      </c>
    </row>
    <row r="730" spans="1:29">
      <c r="A730" s="29">
        <f t="shared" si="92"/>
        <v>717</v>
      </c>
      <c r="B730" s="28" t="b">
        <f>NOT(IFERROR('Upload Data'!A717 = "ERROR", TRUE))</f>
        <v>1</v>
      </c>
      <c r="C730" s="28">
        <f t="shared" si="93"/>
        <v>717</v>
      </c>
      <c r="D730" s="30" t="b">
        <f>IF(B730, ('Upload Data'!A717 &amp; 'Upload Data'!B717 &amp; 'Upload Data'!D717 &amp; 'Upload Data'!E717 &amp; 'Upload Data'!F717) &lt;&gt; "", FALSE)</f>
        <v>0</v>
      </c>
      <c r="E730" s="28" t="str">
        <f t="shared" si="89"/>
        <v/>
      </c>
      <c r="F730" s="28" t="str">
        <f t="shared" si="90"/>
        <v/>
      </c>
      <c r="G730" s="30" t="b">
        <f t="shared" si="91"/>
        <v>1</v>
      </c>
      <c r="H730" s="30" t="b">
        <f>IFERROR(AND(OR(NOT(D730), 'Upload Data'!$A717 &lt;&gt; "", 'Upload Data'!$B717 &lt;&gt; ""), I730, J730, S730 &lt;= 1), FALSE)</f>
        <v>1</v>
      </c>
      <c r="I730" s="30" t="b">
        <f t="shared" si="94"/>
        <v>1</v>
      </c>
      <c r="J730" s="30" t="b">
        <f t="shared" si="95"/>
        <v>1</v>
      </c>
      <c r="K730" s="31" t="s">
        <v>81</v>
      </c>
      <c r="L730" s="31" t="s">
        <v>81</v>
      </c>
      <c r="M730" s="30" t="b">
        <f>IFERROR(OR(NOT(D730), 'Upload Data'!E717 &lt;&gt; ""), FALSE)</f>
        <v>1</v>
      </c>
      <c r="N730" s="30" t="b">
        <f>IFERROR(OR(AND(NOT(D730), 'Upload Data'!F717 = ""), IFERROR(MATCH('Upload Data'!F717, listTradingRelationship, 0), FALSE)), FALSE)</f>
        <v>1</v>
      </c>
      <c r="O730" s="30"/>
      <c r="P730" s="30"/>
      <c r="Q730" s="30"/>
      <c r="R730" s="30" t="str">
        <f>IFERROR(IF('Upload Data'!$A717 &lt;&gt; "", 'Upload Data'!$A717, 'Upload Data'!$B717) &amp; "-" &amp; 'Upload Data'!$C717, "-")</f>
        <v>-</v>
      </c>
      <c r="S730" s="30">
        <f t="shared" si="96"/>
        <v>0</v>
      </c>
      <c r="T730" s="30"/>
      <c r="U730" s="30" t="b">
        <f>IFERROR(OR('Upload Data'!$A717 = "", IFERROR(AND(LEN('Upload Data'!$A717 ) = 11, LEFT('Upload Data'!$A717, 4) = "FSC-", MID('Upload Data'!$A717, 5, 1) &gt;= "A", MID('Upload Data'!$A717, 5, 1) &lt;= "Z", V730 &gt; 0, INT(V730) = V730), FALSE)), FALSE)</f>
        <v>1</v>
      </c>
      <c r="V730" s="30">
        <f>IFERROR(VALUE(RIGHT('Upload Data'!$A717, 6)), -1)</f>
        <v>-1</v>
      </c>
      <c r="W730" s="30"/>
      <c r="X730" s="30" t="b">
        <f>IFERROR(OR('Upload Data'!$B717 = "", IFERROR(AND(LEN(AA730) &gt;= 2, MATCH(AB730, listCertificateTypes, 0), AC730 &gt; -1, INT(AC730) = AC730), FALSE)), FALSE)</f>
        <v>1</v>
      </c>
      <c r="Y730" s="30">
        <f>IFERROR(FIND("-", 'Upload Data'!$B717, 1), 1000)</f>
        <v>1000</v>
      </c>
      <c r="Z730" s="30">
        <f>IFERROR(FIND("-", 'Upload Data'!$B717, Y730 + 1), 1000)</f>
        <v>1000</v>
      </c>
      <c r="AA730" s="30" t="str">
        <f>IFERROR(LEFT('Upload Data'!$B717, Y730 - 1), "")</f>
        <v/>
      </c>
      <c r="AB730" s="30" t="str">
        <f>IFERROR(MID('Upload Data'!$B717, Y730 + 1, Z730 - Y730 - 1), "")</f>
        <v/>
      </c>
      <c r="AC730" s="30">
        <f>IFERROR(VALUE(RIGHT('Upload Data'!$B717, 6)), -1)</f>
        <v>-1</v>
      </c>
    </row>
    <row r="731" spans="1:29">
      <c r="A731" s="29">
        <f t="shared" si="92"/>
        <v>718</v>
      </c>
      <c r="B731" s="28" t="b">
        <f>NOT(IFERROR('Upload Data'!A718 = "ERROR", TRUE))</f>
        <v>1</v>
      </c>
      <c r="C731" s="28">
        <f t="shared" si="93"/>
        <v>718</v>
      </c>
      <c r="D731" s="30" t="b">
        <f>IF(B731, ('Upload Data'!A718 &amp; 'Upload Data'!B718 &amp; 'Upload Data'!D718 &amp; 'Upload Data'!E718 &amp; 'Upload Data'!F718) &lt;&gt; "", FALSE)</f>
        <v>0</v>
      </c>
      <c r="E731" s="28" t="str">
        <f t="shared" si="89"/>
        <v/>
      </c>
      <c r="F731" s="28" t="str">
        <f t="shared" si="90"/>
        <v/>
      </c>
      <c r="G731" s="30" t="b">
        <f t="shared" si="91"/>
        <v>1</v>
      </c>
      <c r="H731" s="30" t="b">
        <f>IFERROR(AND(OR(NOT(D731), 'Upload Data'!$A718 &lt;&gt; "", 'Upload Data'!$B718 &lt;&gt; ""), I731, J731, S731 &lt;= 1), FALSE)</f>
        <v>1</v>
      </c>
      <c r="I731" s="30" t="b">
        <f t="shared" si="94"/>
        <v>1</v>
      </c>
      <c r="J731" s="30" t="b">
        <f t="shared" si="95"/>
        <v>1</v>
      </c>
      <c r="K731" s="31" t="s">
        <v>81</v>
      </c>
      <c r="L731" s="31" t="s">
        <v>81</v>
      </c>
      <c r="M731" s="30" t="b">
        <f>IFERROR(OR(NOT(D731), 'Upload Data'!E718 &lt;&gt; ""), FALSE)</f>
        <v>1</v>
      </c>
      <c r="N731" s="30" t="b">
        <f>IFERROR(OR(AND(NOT(D731), 'Upload Data'!F718 = ""), IFERROR(MATCH('Upload Data'!F718, listTradingRelationship, 0), FALSE)), FALSE)</f>
        <v>1</v>
      </c>
      <c r="O731" s="30"/>
      <c r="P731" s="30"/>
      <c r="Q731" s="30"/>
      <c r="R731" s="30" t="str">
        <f>IFERROR(IF('Upload Data'!$A718 &lt;&gt; "", 'Upload Data'!$A718, 'Upload Data'!$B718) &amp; "-" &amp; 'Upload Data'!$C718, "-")</f>
        <v>-</v>
      </c>
      <c r="S731" s="30">
        <f t="shared" si="96"/>
        <v>0</v>
      </c>
      <c r="T731" s="30"/>
      <c r="U731" s="30" t="b">
        <f>IFERROR(OR('Upload Data'!$A718 = "", IFERROR(AND(LEN('Upload Data'!$A718 ) = 11, LEFT('Upload Data'!$A718, 4) = "FSC-", MID('Upload Data'!$A718, 5, 1) &gt;= "A", MID('Upload Data'!$A718, 5, 1) &lt;= "Z", V731 &gt; 0, INT(V731) = V731), FALSE)), FALSE)</f>
        <v>1</v>
      </c>
      <c r="V731" s="30">
        <f>IFERROR(VALUE(RIGHT('Upload Data'!$A718, 6)), -1)</f>
        <v>-1</v>
      </c>
      <c r="W731" s="30"/>
      <c r="X731" s="30" t="b">
        <f>IFERROR(OR('Upload Data'!$B718 = "", IFERROR(AND(LEN(AA731) &gt;= 2, MATCH(AB731, listCertificateTypes, 0), AC731 &gt; -1, INT(AC731) = AC731), FALSE)), FALSE)</f>
        <v>1</v>
      </c>
      <c r="Y731" s="30">
        <f>IFERROR(FIND("-", 'Upload Data'!$B718, 1), 1000)</f>
        <v>1000</v>
      </c>
      <c r="Z731" s="30">
        <f>IFERROR(FIND("-", 'Upload Data'!$B718, Y731 + 1), 1000)</f>
        <v>1000</v>
      </c>
      <c r="AA731" s="30" t="str">
        <f>IFERROR(LEFT('Upload Data'!$B718, Y731 - 1), "")</f>
        <v/>
      </c>
      <c r="AB731" s="30" t="str">
        <f>IFERROR(MID('Upload Data'!$B718, Y731 + 1, Z731 - Y731 - 1), "")</f>
        <v/>
      </c>
      <c r="AC731" s="30">
        <f>IFERROR(VALUE(RIGHT('Upload Data'!$B718, 6)), -1)</f>
        <v>-1</v>
      </c>
    </row>
    <row r="732" spans="1:29">
      <c r="A732" s="29">
        <f t="shared" si="92"/>
        <v>719</v>
      </c>
      <c r="B732" s="28" t="b">
        <f>NOT(IFERROR('Upload Data'!A719 = "ERROR", TRUE))</f>
        <v>1</v>
      </c>
      <c r="C732" s="28">
        <f t="shared" si="93"/>
        <v>719</v>
      </c>
      <c r="D732" s="30" t="b">
        <f>IF(B732, ('Upload Data'!A719 &amp; 'Upload Data'!B719 &amp; 'Upload Data'!D719 &amp; 'Upload Data'!E719 &amp; 'Upload Data'!F719) &lt;&gt; "", FALSE)</f>
        <v>0</v>
      </c>
      <c r="E732" s="28" t="str">
        <f t="shared" si="89"/>
        <v/>
      </c>
      <c r="F732" s="28" t="str">
        <f t="shared" si="90"/>
        <v/>
      </c>
      <c r="G732" s="30" t="b">
        <f t="shared" si="91"/>
        <v>1</v>
      </c>
      <c r="H732" s="30" t="b">
        <f>IFERROR(AND(OR(NOT(D732), 'Upload Data'!$A719 &lt;&gt; "", 'Upload Data'!$B719 &lt;&gt; ""), I732, J732, S732 &lt;= 1), FALSE)</f>
        <v>1</v>
      </c>
      <c r="I732" s="30" t="b">
        <f t="shared" si="94"/>
        <v>1</v>
      </c>
      <c r="J732" s="30" t="b">
        <f t="shared" si="95"/>
        <v>1</v>
      </c>
      <c r="K732" s="31" t="s">
        <v>81</v>
      </c>
      <c r="L732" s="31" t="s">
        <v>81</v>
      </c>
      <c r="M732" s="30" t="b">
        <f>IFERROR(OR(NOT(D732), 'Upload Data'!E719 &lt;&gt; ""), FALSE)</f>
        <v>1</v>
      </c>
      <c r="N732" s="30" t="b">
        <f>IFERROR(OR(AND(NOT(D732), 'Upload Data'!F719 = ""), IFERROR(MATCH('Upload Data'!F719, listTradingRelationship, 0), FALSE)), FALSE)</f>
        <v>1</v>
      </c>
      <c r="O732" s="30"/>
      <c r="P732" s="30"/>
      <c r="Q732" s="30"/>
      <c r="R732" s="30" t="str">
        <f>IFERROR(IF('Upload Data'!$A719 &lt;&gt; "", 'Upload Data'!$A719, 'Upload Data'!$B719) &amp; "-" &amp; 'Upload Data'!$C719, "-")</f>
        <v>-</v>
      </c>
      <c r="S732" s="30">
        <f t="shared" si="96"/>
        <v>0</v>
      </c>
      <c r="T732" s="30"/>
      <c r="U732" s="30" t="b">
        <f>IFERROR(OR('Upload Data'!$A719 = "", IFERROR(AND(LEN('Upload Data'!$A719 ) = 11, LEFT('Upload Data'!$A719, 4) = "FSC-", MID('Upload Data'!$A719, 5, 1) &gt;= "A", MID('Upload Data'!$A719, 5, 1) &lt;= "Z", V732 &gt; 0, INT(V732) = V732), FALSE)), FALSE)</f>
        <v>1</v>
      </c>
      <c r="V732" s="30">
        <f>IFERROR(VALUE(RIGHT('Upload Data'!$A719, 6)), -1)</f>
        <v>-1</v>
      </c>
      <c r="W732" s="30"/>
      <c r="X732" s="30" t="b">
        <f>IFERROR(OR('Upload Data'!$B719 = "", IFERROR(AND(LEN(AA732) &gt;= 2, MATCH(AB732, listCertificateTypes, 0), AC732 &gt; -1, INT(AC732) = AC732), FALSE)), FALSE)</f>
        <v>1</v>
      </c>
      <c r="Y732" s="30">
        <f>IFERROR(FIND("-", 'Upload Data'!$B719, 1), 1000)</f>
        <v>1000</v>
      </c>
      <c r="Z732" s="30">
        <f>IFERROR(FIND("-", 'Upload Data'!$B719, Y732 + 1), 1000)</f>
        <v>1000</v>
      </c>
      <c r="AA732" s="30" t="str">
        <f>IFERROR(LEFT('Upload Data'!$B719, Y732 - 1), "")</f>
        <v/>
      </c>
      <c r="AB732" s="30" t="str">
        <f>IFERROR(MID('Upload Data'!$B719, Y732 + 1, Z732 - Y732 - 1), "")</f>
        <v/>
      </c>
      <c r="AC732" s="30">
        <f>IFERROR(VALUE(RIGHT('Upload Data'!$B719, 6)), -1)</f>
        <v>-1</v>
      </c>
    </row>
    <row r="733" spans="1:29">
      <c r="A733" s="29">
        <f t="shared" si="92"/>
        <v>720</v>
      </c>
      <c r="B733" s="28" t="b">
        <f>NOT(IFERROR('Upload Data'!A720 = "ERROR", TRUE))</f>
        <v>1</v>
      </c>
      <c r="C733" s="28">
        <f t="shared" si="93"/>
        <v>720</v>
      </c>
      <c r="D733" s="30" t="b">
        <f>IF(B733, ('Upload Data'!A720 &amp; 'Upload Data'!B720 &amp; 'Upload Data'!D720 &amp; 'Upload Data'!E720 &amp; 'Upload Data'!F720) &lt;&gt; "", FALSE)</f>
        <v>0</v>
      </c>
      <c r="E733" s="28" t="str">
        <f t="shared" si="89"/>
        <v/>
      </c>
      <c r="F733" s="28" t="str">
        <f t="shared" si="90"/>
        <v/>
      </c>
      <c r="G733" s="30" t="b">
        <f t="shared" si="91"/>
        <v>1</v>
      </c>
      <c r="H733" s="30" t="b">
        <f>IFERROR(AND(OR(NOT(D733), 'Upload Data'!$A720 &lt;&gt; "", 'Upload Data'!$B720 &lt;&gt; ""), I733, J733, S733 &lt;= 1), FALSE)</f>
        <v>1</v>
      </c>
      <c r="I733" s="30" t="b">
        <f t="shared" si="94"/>
        <v>1</v>
      </c>
      <c r="J733" s="30" t="b">
        <f t="shared" si="95"/>
        <v>1</v>
      </c>
      <c r="K733" s="31" t="s">
        <v>81</v>
      </c>
      <c r="L733" s="31" t="s">
        <v>81</v>
      </c>
      <c r="M733" s="30" t="b">
        <f>IFERROR(OR(NOT(D733), 'Upload Data'!E720 &lt;&gt; ""), FALSE)</f>
        <v>1</v>
      </c>
      <c r="N733" s="30" t="b">
        <f>IFERROR(OR(AND(NOT(D733), 'Upload Data'!F720 = ""), IFERROR(MATCH('Upload Data'!F720, listTradingRelationship, 0), FALSE)), FALSE)</f>
        <v>1</v>
      </c>
      <c r="O733" s="30"/>
      <c r="P733" s="30"/>
      <c r="Q733" s="30"/>
      <c r="R733" s="30" t="str">
        <f>IFERROR(IF('Upload Data'!$A720 &lt;&gt; "", 'Upload Data'!$A720, 'Upload Data'!$B720) &amp; "-" &amp; 'Upload Data'!$C720, "-")</f>
        <v>-</v>
      </c>
      <c r="S733" s="30">
        <f t="shared" si="96"/>
        <v>0</v>
      </c>
      <c r="T733" s="30"/>
      <c r="U733" s="30" t="b">
        <f>IFERROR(OR('Upload Data'!$A720 = "", IFERROR(AND(LEN('Upload Data'!$A720 ) = 11, LEFT('Upload Data'!$A720, 4) = "FSC-", MID('Upload Data'!$A720, 5, 1) &gt;= "A", MID('Upload Data'!$A720, 5, 1) &lt;= "Z", V733 &gt; 0, INT(V733) = V733), FALSE)), FALSE)</f>
        <v>1</v>
      </c>
      <c r="V733" s="30">
        <f>IFERROR(VALUE(RIGHT('Upload Data'!$A720, 6)), -1)</f>
        <v>-1</v>
      </c>
      <c r="W733" s="30"/>
      <c r="X733" s="30" t="b">
        <f>IFERROR(OR('Upload Data'!$B720 = "", IFERROR(AND(LEN(AA733) &gt;= 2, MATCH(AB733, listCertificateTypes, 0), AC733 &gt; -1, INT(AC733) = AC733), FALSE)), FALSE)</f>
        <v>1</v>
      </c>
      <c r="Y733" s="30">
        <f>IFERROR(FIND("-", 'Upload Data'!$B720, 1), 1000)</f>
        <v>1000</v>
      </c>
      <c r="Z733" s="30">
        <f>IFERROR(FIND("-", 'Upload Data'!$B720, Y733 + 1), 1000)</f>
        <v>1000</v>
      </c>
      <c r="AA733" s="30" t="str">
        <f>IFERROR(LEFT('Upload Data'!$B720, Y733 - 1), "")</f>
        <v/>
      </c>
      <c r="AB733" s="30" t="str">
        <f>IFERROR(MID('Upload Data'!$B720, Y733 + 1, Z733 - Y733 - 1), "")</f>
        <v/>
      </c>
      <c r="AC733" s="30">
        <f>IFERROR(VALUE(RIGHT('Upload Data'!$B720, 6)), -1)</f>
        <v>-1</v>
      </c>
    </row>
    <row r="734" spans="1:29">
      <c r="A734" s="29">
        <f t="shared" si="92"/>
        <v>721</v>
      </c>
      <c r="B734" s="28" t="b">
        <f>NOT(IFERROR('Upload Data'!A721 = "ERROR", TRUE))</f>
        <v>1</v>
      </c>
      <c r="C734" s="28">
        <f t="shared" si="93"/>
        <v>721</v>
      </c>
      <c r="D734" s="30" t="b">
        <f>IF(B734, ('Upload Data'!A721 &amp; 'Upload Data'!B721 &amp; 'Upload Data'!D721 &amp; 'Upload Data'!E721 &amp; 'Upload Data'!F721) &lt;&gt; "", FALSE)</f>
        <v>0</v>
      </c>
      <c r="E734" s="28" t="str">
        <f t="shared" si="89"/>
        <v/>
      </c>
      <c r="F734" s="28" t="str">
        <f t="shared" si="90"/>
        <v/>
      </c>
      <c r="G734" s="30" t="b">
        <f t="shared" si="91"/>
        <v>1</v>
      </c>
      <c r="H734" s="30" t="b">
        <f>IFERROR(AND(OR(NOT(D734), 'Upload Data'!$A721 &lt;&gt; "", 'Upload Data'!$B721 &lt;&gt; ""), I734, J734, S734 &lt;= 1), FALSE)</f>
        <v>1</v>
      </c>
      <c r="I734" s="30" t="b">
        <f t="shared" si="94"/>
        <v>1</v>
      </c>
      <c r="J734" s="30" t="b">
        <f t="shared" si="95"/>
        <v>1</v>
      </c>
      <c r="K734" s="31" t="s">
        <v>81</v>
      </c>
      <c r="L734" s="31" t="s">
        <v>81</v>
      </c>
      <c r="M734" s="30" t="b">
        <f>IFERROR(OR(NOT(D734), 'Upload Data'!E721 &lt;&gt; ""), FALSE)</f>
        <v>1</v>
      </c>
      <c r="N734" s="30" t="b">
        <f>IFERROR(OR(AND(NOT(D734), 'Upload Data'!F721 = ""), IFERROR(MATCH('Upload Data'!F721, listTradingRelationship, 0), FALSE)), FALSE)</f>
        <v>1</v>
      </c>
      <c r="O734" s="30"/>
      <c r="P734" s="30"/>
      <c r="Q734" s="30"/>
      <c r="R734" s="30" t="str">
        <f>IFERROR(IF('Upload Data'!$A721 &lt;&gt; "", 'Upload Data'!$A721, 'Upload Data'!$B721) &amp; "-" &amp; 'Upload Data'!$C721, "-")</f>
        <v>-</v>
      </c>
      <c r="S734" s="30">
        <f t="shared" si="96"/>
        <v>0</v>
      </c>
      <c r="T734" s="30"/>
      <c r="U734" s="30" t="b">
        <f>IFERROR(OR('Upload Data'!$A721 = "", IFERROR(AND(LEN('Upload Data'!$A721 ) = 11, LEFT('Upload Data'!$A721, 4) = "FSC-", MID('Upload Data'!$A721, 5, 1) &gt;= "A", MID('Upload Data'!$A721, 5, 1) &lt;= "Z", V734 &gt; 0, INT(V734) = V734), FALSE)), FALSE)</f>
        <v>1</v>
      </c>
      <c r="V734" s="30">
        <f>IFERROR(VALUE(RIGHT('Upload Data'!$A721, 6)), -1)</f>
        <v>-1</v>
      </c>
      <c r="W734" s="30"/>
      <c r="X734" s="30" t="b">
        <f>IFERROR(OR('Upload Data'!$B721 = "", IFERROR(AND(LEN(AA734) &gt;= 2, MATCH(AB734, listCertificateTypes, 0), AC734 &gt; -1, INT(AC734) = AC734), FALSE)), FALSE)</f>
        <v>1</v>
      </c>
      <c r="Y734" s="30">
        <f>IFERROR(FIND("-", 'Upload Data'!$B721, 1), 1000)</f>
        <v>1000</v>
      </c>
      <c r="Z734" s="30">
        <f>IFERROR(FIND("-", 'Upload Data'!$B721, Y734 + 1), 1000)</f>
        <v>1000</v>
      </c>
      <c r="AA734" s="30" t="str">
        <f>IFERROR(LEFT('Upload Data'!$B721, Y734 - 1), "")</f>
        <v/>
      </c>
      <c r="AB734" s="30" t="str">
        <f>IFERROR(MID('Upload Data'!$B721, Y734 + 1, Z734 - Y734 - 1), "")</f>
        <v/>
      </c>
      <c r="AC734" s="30">
        <f>IFERROR(VALUE(RIGHT('Upload Data'!$B721, 6)), -1)</f>
        <v>-1</v>
      </c>
    </row>
    <row r="735" spans="1:29">
      <c r="A735" s="29">
        <f t="shared" si="92"/>
        <v>722</v>
      </c>
      <c r="B735" s="28" t="b">
        <f>NOT(IFERROR('Upload Data'!A722 = "ERROR", TRUE))</f>
        <v>1</v>
      </c>
      <c r="C735" s="28">
        <f t="shared" si="93"/>
        <v>722</v>
      </c>
      <c r="D735" s="30" t="b">
        <f>IF(B735, ('Upload Data'!A722 &amp; 'Upload Data'!B722 &amp; 'Upload Data'!D722 &amp; 'Upload Data'!E722 &amp; 'Upload Data'!F722) &lt;&gt; "", FALSE)</f>
        <v>0</v>
      </c>
      <c r="E735" s="28" t="str">
        <f t="shared" si="89"/>
        <v/>
      </c>
      <c r="F735" s="28" t="str">
        <f t="shared" si="90"/>
        <v/>
      </c>
      <c r="G735" s="30" t="b">
        <f t="shared" si="91"/>
        <v>1</v>
      </c>
      <c r="H735" s="30" t="b">
        <f>IFERROR(AND(OR(NOT(D735), 'Upload Data'!$A722 &lt;&gt; "", 'Upload Data'!$B722 &lt;&gt; ""), I735, J735, S735 &lt;= 1), FALSE)</f>
        <v>1</v>
      </c>
      <c r="I735" s="30" t="b">
        <f t="shared" si="94"/>
        <v>1</v>
      </c>
      <c r="J735" s="30" t="b">
        <f t="shared" si="95"/>
        <v>1</v>
      </c>
      <c r="K735" s="31" t="s">
        <v>81</v>
      </c>
      <c r="L735" s="31" t="s">
        <v>81</v>
      </c>
      <c r="M735" s="30" t="b">
        <f>IFERROR(OR(NOT(D735), 'Upload Data'!E722 &lt;&gt; ""), FALSE)</f>
        <v>1</v>
      </c>
      <c r="N735" s="30" t="b">
        <f>IFERROR(OR(AND(NOT(D735), 'Upload Data'!F722 = ""), IFERROR(MATCH('Upload Data'!F722, listTradingRelationship, 0), FALSE)), FALSE)</f>
        <v>1</v>
      </c>
      <c r="O735" s="30"/>
      <c r="P735" s="30"/>
      <c r="Q735" s="30"/>
      <c r="R735" s="30" t="str">
        <f>IFERROR(IF('Upload Data'!$A722 &lt;&gt; "", 'Upload Data'!$A722, 'Upload Data'!$B722) &amp; "-" &amp; 'Upload Data'!$C722, "-")</f>
        <v>-</v>
      </c>
      <c r="S735" s="30">
        <f t="shared" si="96"/>
        <v>0</v>
      </c>
      <c r="T735" s="30"/>
      <c r="U735" s="30" t="b">
        <f>IFERROR(OR('Upload Data'!$A722 = "", IFERROR(AND(LEN('Upload Data'!$A722 ) = 11, LEFT('Upload Data'!$A722, 4) = "FSC-", MID('Upload Data'!$A722, 5, 1) &gt;= "A", MID('Upload Data'!$A722, 5, 1) &lt;= "Z", V735 &gt; 0, INT(V735) = V735), FALSE)), FALSE)</f>
        <v>1</v>
      </c>
      <c r="V735" s="30">
        <f>IFERROR(VALUE(RIGHT('Upload Data'!$A722, 6)), -1)</f>
        <v>-1</v>
      </c>
      <c r="W735" s="30"/>
      <c r="X735" s="30" t="b">
        <f>IFERROR(OR('Upload Data'!$B722 = "", IFERROR(AND(LEN(AA735) &gt;= 2, MATCH(AB735, listCertificateTypes, 0), AC735 &gt; -1, INT(AC735) = AC735), FALSE)), FALSE)</f>
        <v>1</v>
      </c>
      <c r="Y735" s="30">
        <f>IFERROR(FIND("-", 'Upload Data'!$B722, 1), 1000)</f>
        <v>1000</v>
      </c>
      <c r="Z735" s="30">
        <f>IFERROR(FIND("-", 'Upload Data'!$B722, Y735 + 1), 1000)</f>
        <v>1000</v>
      </c>
      <c r="AA735" s="30" t="str">
        <f>IFERROR(LEFT('Upload Data'!$B722, Y735 - 1), "")</f>
        <v/>
      </c>
      <c r="AB735" s="30" t="str">
        <f>IFERROR(MID('Upload Data'!$B722, Y735 + 1, Z735 - Y735 - 1), "")</f>
        <v/>
      </c>
      <c r="AC735" s="30">
        <f>IFERROR(VALUE(RIGHT('Upload Data'!$B722, 6)), -1)</f>
        <v>-1</v>
      </c>
    </row>
    <row r="736" spans="1:29">
      <c r="A736" s="29">
        <f t="shared" si="92"/>
        <v>723</v>
      </c>
      <c r="B736" s="28" t="b">
        <f>NOT(IFERROR('Upload Data'!A723 = "ERROR", TRUE))</f>
        <v>1</v>
      </c>
      <c r="C736" s="28">
        <f t="shared" si="93"/>
        <v>723</v>
      </c>
      <c r="D736" s="30" t="b">
        <f>IF(B736, ('Upload Data'!A723 &amp; 'Upload Data'!B723 &amp; 'Upload Data'!D723 &amp; 'Upload Data'!E723 &amp; 'Upload Data'!F723) &lt;&gt; "", FALSE)</f>
        <v>0</v>
      </c>
      <c r="E736" s="28" t="str">
        <f t="shared" si="89"/>
        <v/>
      </c>
      <c r="F736" s="28" t="str">
        <f t="shared" si="90"/>
        <v/>
      </c>
      <c r="G736" s="30" t="b">
        <f t="shared" si="91"/>
        <v>1</v>
      </c>
      <c r="H736" s="30" t="b">
        <f>IFERROR(AND(OR(NOT(D736), 'Upload Data'!$A723 &lt;&gt; "", 'Upload Data'!$B723 &lt;&gt; ""), I736, J736, S736 &lt;= 1), FALSE)</f>
        <v>1</v>
      </c>
      <c r="I736" s="30" t="b">
        <f t="shared" si="94"/>
        <v>1</v>
      </c>
      <c r="J736" s="30" t="b">
        <f t="shared" si="95"/>
        <v>1</v>
      </c>
      <c r="K736" s="31" t="s">
        <v>81</v>
      </c>
      <c r="L736" s="31" t="s">
        <v>81</v>
      </c>
      <c r="M736" s="30" t="b">
        <f>IFERROR(OR(NOT(D736), 'Upload Data'!E723 &lt;&gt; ""), FALSE)</f>
        <v>1</v>
      </c>
      <c r="N736" s="30" t="b">
        <f>IFERROR(OR(AND(NOT(D736), 'Upload Data'!F723 = ""), IFERROR(MATCH('Upload Data'!F723, listTradingRelationship, 0), FALSE)), FALSE)</f>
        <v>1</v>
      </c>
      <c r="O736" s="30"/>
      <c r="P736" s="30"/>
      <c r="Q736" s="30"/>
      <c r="R736" s="30" t="str">
        <f>IFERROR(IF('Upload Data'!$A723 &lt;&gt; "", 'Upload Data'!$A723, 'Upload Data'!$B723) &amp; "-" &amp; 'Upload Data'!$C723, "-")</f>
        <v>-</v>
      </c>
      <c r="S736" s="30">
        <f t="shared" si="96"/>
        <v>0</v>
      </c>
      <c r="T736" s="30"/>
      <c r="U736" s="30" t="b">
        <f>IFERROR(OR('Upload Data'!$A723 = "", IFERROR(AND(LEN('Upload Data'!$A723 ) = 11, LEFT('Upload Data'!$A723, 4) = "FSC-", MID('Upload Data'!$A723, 5, 1) &gt;= "A", MID('Upload Data'!$A723, 5, 1) &lt;= "Z", V736 &gt; 0, INT(V736) = V736), FALSE)), FALSE)</f>
        <v>1</v>
      </c>
      <c r="V736" s="30">
        <f>IFERROR(VALUE(RIGHT('Upload Data'!$A723, 6)), -1)</f>
        <v>-1</v>
      </c>
      <c r="W736" s="30"/>
      <c r="X736" s="30" t="b">
        <f>IFERROR(OR('Upload Data'!$B723 = "", IFERROR(AND(LEN(AA736) &gt;= 2, MATCH(AB736, listCertificateTypes, 0), AC736 &gt; -1, INT(AC736) = AC736), FALSE)), FALSE)</f>
        <v>1</v>
      </c>
      <c r="Y736" s="30">
        <f>IFERROR(FIND("-", 'Upload Data'!$B723, 1), 1000)</f>
        <v>1000</v>
      </c>
      <c r="Z736" s="30">
        <f>IFERROR(FIND("-", 'Upload Data'!$B723, Y736 + 1), 1000)</f>
        <v>1000</v>
      </c>
      <c r="AA736" s="30" t="str">
        <f>IFERROR(LEFT('Upload Data'!$B723, Y736 - 1), "")</f>
        <v/>
      </c>
      <c r="AB736" s="30" t="str">
        <f>IFERROR(MID('Upload Data'!$B723, Y736 + 1, Z736 - Y736 - 1), "")</f>
        <v/>
      </c>
      <c r="AC736" s="30">
        <f>IFERROR(VALUE(RIGHT('Upload Data'!$B723, 6)), -1)</f>
        <v>-1</v>
      </c>
    </row>
    <row r="737" spans="1:29">
      <c r="A737" s="29">
        <f t="shared" si="92"/>
        <v>724</v>
      </c>
      <c r="B737" s="28" t="b">
        <f>NOT(IFERROR('Upload Data'!A724 = "ERROR", TRUE))</f>
        <v>1</v>
      </c>
      <c r="C737" s="28">
        <f t="shared" si="93"/>
        <v>724</v>
      </c>
      <c r="D737" s="30" t="b">
        <f>IF(B737, ('Upload Data'!A724 &amp; 'Upload Data'!B724 &amp; 'Upload Data'!D724 &amp; 'Upload Data'!E724 &amp; 'Upload Data'!F724) &lt;&gt; "", FALSE)</f>
        <v>0</v>
      </c>
      <c r="E737" s="28" t="str">
        <f t="shared" si="89"/>
        <v/>
      </c>
      <c r="F737" s="28" t="str">
        <f t="shared" si="90"/>
        <v/>
      </c>
      <c r="G737" s="30" t="b">
        <f t="shared" si="91"/>
        <v>1</v>
      </c>
      <c r="H737" s="30" t="b">
        <f>IFERROR(AND(OR(NOT(D737), 'Upload Data'!$A724 &lt;&gt; "", 'Upload Data'!$B724 &lt;&gt; ""), I737, J737, S737 &lt;= 1), FALSE)</f>
        <v>1</v>
      </c>
      <c r="I737" s="30" t="b">
        <f t="shared" si="94"/>
        <v>1</v>
      </c>
      <c r="J737" s="30" t="b">
        <f t="shared" si="95"/>
        <v>1</v>
      </c>
      <c r="K737" s="31" t="s">
        <v>81</v>
      </c>
      <c r="L737" s="31" t="s">
        <v>81</v>
      </c>
      <c r="M737" s="30" t="b">
        <f>IFERROR(OR(NOT(D737), 'Upload Data'!E724 &lt;&gt; ""), FALSE)</f>
        <v>1</v>
      </c>
      <c r="N737" s="30" t="b">
        <f>IFERROR(OR(AND(NOT(D737), 'Upload Data'!F724 = ""), IFERROR(MATCH('Upload Data'!F724, listTradingRelationship, 0), FALSE)), FALSE)</f>
        <v>1</v>
      </c>
      <c r="O737" s="30"/>
      <c r="P737" s="30"/>
      <c r="Q737" s="30"/>
      <c r="R737" s="30" t="str">
        <f>IFERROR(IF('Upload Data'!$A724 &lt;&gt; "", 'Upload Data'!$A724, 'Upload Data'!$B724) &amp; "-" &amp; 'Upload Data'!$C724, "-")</f>
        <v>-</v>
      </c>
      <c r="S737" s="30">
        <f t="shared" si="96"/>
        <v>0</v>
      </c>
      <c r="T737" s="30"/>
      <c r="U737" s="30" t="b">
        <f>IFERROR(OR('Upload Data'!$A724 = "", IFERROR(AND(LEN('Upload Data'!$A724 ) = 11, LEFT('Upload Data'!$A724, 4) = "FSC-", MID('Upload Data'!$A724, 5, 1) &gt;= "A", MID('Upload Data'!$A724, 5, 1) &lt;= "Z", V737 &gt; 0, INT(V737) = V737), FALSE)), FALSE)</f>
        <v>1</v>
      </c>
      <c r="V737" s="30">
        <f>IFERROR(VALUE(RIGHT('Upload Data'!$A724, 6)), -1)</f>
        <v>-1</v>
      </c>
      <c r="W737" s="30"/>
      <c r="X737" s="30" t="b">
        <f>IFERROR(OR('Upload Data'!$B724 = "", IFERROR(AND(LEN(AA737) &gt;= 2, MATCH(AB737, listCertificateTypes, 0), AC737 &gt; -1, INT(AC737) = AC737), FALSE)), FALSE)</f>
        <v>1</v>
      </c>
      <c r="Y737" s="30">
        <f>IFERROR(FIND("-", 'Upload Data'!$B724, 1), 1000)</f>
        <v>1000</v>
      </c>
      <c r="Z737" s="30">
        <f>IFERROR(FIND("-", 'Upload Data'!$B724, Y737 + 1), 1000)</f>
        <v>1000</v>
      </c>
      <c r="AA737" s="30" t="str">
        <f>IFERROR(LEFT('Upload Data'!$B724, Y737 - 1), "")</f>
        <v/>
      </c>
      <c r="AB737" s="30" t="str">
        <f>IFERROR(MID('Upload Data'!$B724, Y737 + 1, Z737 - Y737 - 1), "")</f>
        <v/>
      </c>
      <c r="AC737" s="30">
        <f>IFERROR(VALUE(RIGHT('Upload Data'!$B724, 6)), -1)</f>
        <v>-1</v>
      </c>
    </row>
    <row r="738" spans="1:29">
      <c r="A738" s="29">
        <f t="shared" si="92"/>
        <v>725</v>
      </c>
      <c r="B738" s="28" t="b">
        <f>NOT(IFERROR('Upload Data'!A725 = "ERROR", TRUE))</f>
        <v>1</v>
      </c>
      <c r="C738" s="28">
        <f t="shared" si="93"/>
        <v>725</v>
      </c>
      <c r="D738" s="30" t="b">
        <f>IF(B738, ('Upload Data'!A725 &amp; 'Upload Data'!B725 &amp; 'Upload Data'!D725 &amp; 'Upload Data'!E725 &amp; 'Upload Data'!F725) &lt;&gt; "", FALSE)</f>
        <v>0</v>
      </c>
      <c r="E738" s="28" t="str">
        <f t="shared" si="89"/>
        <v/>
      </c>
      <c r="F738" s="28" t="str">
        <f t="shared" si="90"/>
        <v/>
      </c>
      <c r="G738" s="30" t="b">
        <f t="shared" si="91"/>
        <v>1</v>
      </c>
      <c r="H738" s="30" t="b">
        <f>IFERROR(AND(OR(NOT(D738), 'Upload Data'!$A725 &lt;&gt; "", 'Upload Data'!$B725 &lt;&gt; ""), I738, J738, S738 &lt;= 1), FALSE)</f>
        <v>1</v>
      </c>
      <c r="I738" s="30" t="b">
        <f t="shared" si="94"/>
        <v>1</v>
      </c>
      <c r="J738" s="30" t="b">
        <f t="shared" si="95"/>
        <v>1</v>
      </c>
      <c r="K738" s="31" t="s">
        <v>81</v>
      </c>
      <c r="L738" s="31" t="s">
        <v>81</v>
      </c>
      <c r="M738" s="30" t="b">
        <f>IFERROR(OR(NOT(D738), 'Upload Data'!E725 &lt;&gt; ""), FALSE)</f>
        <v>1</v>
      </c>
      <c r="N738" s="30" t="b">
        <f>IFERROR(OR(AND(NOT(D738), 'Upload Data'!F725 = ""), IFERROR(MATCH('Upload Data'!F725, listTradingRelationship, 0), FALSE)), FALSE)</f>
        <v>1</v>
      </c>
      <c r="O738" s="30"/>
      <c r="P738" s="30"/>
      <c r="Q738" s="30"/>
      <c r="R738" s="30" t="str">
        <f>IFERROR(IF('Upload Data'!$A725 &lt;&gt; "", 'Upload Data'!$A725, 'Upload Data'!$B725) &amp; "-" &amp; 'Upload Data'!$C725, "-")</f>
        <v>-</v>
      </c>
      <c r="S738" s="30">
        <f t="shared" si="96"/>
        <v>0</v>
      </c>
      <c r="T738" s="30"/>
      <c r="U738" s="30" t="b">
        <f>IFERROR(OR('Upload Data'!$A725 = "", IFERROR(AND(LEN('Upload Data'!$A725 ) = 11, LEFT('Upload Data'!$A725, 4) = "FSC-", MID('Upload Data'!$A725, 5, 1) &gt;= "A", MID('Upload Data'!$A725, 5, 1) &lt;= "Z", V738 &gt; 0, INT(V738) = V738), FALSE)), FALSE)</f>
        <v>1</v>
      </c>
      <c r="V738" s="30">
        <f>IFERROR(VALUE(RIGHT('Upload Data'!$A725, 6)), -1)</f>
        <v>-1</v>
      </c>
      <c r="W738" s="30"/>
      <c r="X738" s="30" t="b">
        <f>IFERROR(OR('Upload Data'!$B725 = "", IFERROR(AND(LEN(AA738) &gt;= 2, MATCH(AB738, listCertificateTypes, 0), AC738 &gt; -1, INT(AC738) = AC738), FALSE)), FALSE)</f>
        <v>1</v>
      </c>
      <c r="Y738" s="30">
        <f>IFERROR(FIND("-", 'Upload Data'!$B725, 1), 1000)</f>
        <v>1000</v>
      </c>
      <c r="Z738" s="30">
        <f>IFERROR(FIND("-", 'Upload Data'!$B725, Y738 + 1), 1000)</f>
        <v>1000</v>
      </c>
      <c r="AA738" s="30" t="str">
        <f>IFERROR(LEFT('Upload Data'!$B725, Y738 - 1), "")</f>
        <v/>
      </c>
      <c r="AB738" s="30" t="str">
        <f>IFERROR(MID('Upload Data'!$B725, Y738 + 1, Z738 - Y738 - 1), "")</f>
        <v/>
      </c>
      <c r="AC738" s="30">
        <f>IFERROR(VALUE(RIGHT('Upload Data'!$B725, 6)), -1)</f>
        <v>-1</v>
      </c>
    </row>
    <row r="739" spans="1:29">
      <c r="A739" s="29">
        <f t="shared" si="92"/>
        <v>726</v>
      </c>
      <c r="B739" s="28" t="b">
        <f>NOT(IFERROR('Upload Data'!A726 = "ERROR", TRUE))</f>
        <v>1</v>
      </c>
      <c r="C739" s="28">
        <f t="shared" si="93"/>
        <v>726</v>
      </c>
      <c r="D739" s="30" t="b">
        <f>IF(B739, ('Upload Data'!A726 &amp; 'Upload Data'!B726 &amp; 'Upload Data'!D726 &amp; 'Upload Data'!E726 &amp; 'Upload Data'!F726) &lt;&gt; "", FALSE)</f>
        <v>0</v>
      </c>
      <c r="E739" s="28" t="str">
        <f t="shared" si="89"/>
        <v/>
      </c>
      <c r="F739" s="28" t="str">
        <f t="shared" si="90"/>
        <v/>
      </c>
      <c r="G739" s="30" t="b">
        <f t="shared" si="91"/>
        <v>1</v>
      </c>
      <c r="H739" s="30" t="b">
        <f>IFERROR(AND(OR(NOT(D739), 'Upload Data'!$A726 &lt;&gt; "", 'Upload Data'!$B726 &lt;&gt; ""), I739, J739, S739 &lt;= 1), FALSE)</f>
        <v>1</v>
      </c>
      <c r="I739" s="30" t="b">
        <f t="shared" si="94"/>
        <v>1</v>
      </c>
      <c r="J739" s="30" t="b">
        <f t="shared" si="95"/>
        <v>1</v>
      </c>
      <c r="K739" s="31" t="s">
        <v>81</v>
      </c>
      <c r="L739" s="31" t="s">
        <v>81</v>
      </c>
      <c r="M739" s="30" t="b">
        <f>IFERROR(OR(NOT(D739), 'Upload Data'!E726 &lt;&gt; ""), FALSE)</f>
        <v>1</v>
      </c>
      <c r="N739" s="30" t="b">
        <f>IFERROR(OR(AND(NOT(D739), 'Upload Data'!F726 = ""), IFERROR(MATCH('Upload Data'!F726, listTradingRelationship, 0), FALSE)), FALSE)</f>
        <v>1</v>
      </c>
      <c r="O739" s="30"/>
      <c r="P739" s="30"/>
      <c r="Q739" s="30"/>
      <c r="R739" s="30" t="str">
        <f>IFERROR(IF('Upload Data'!$A726 &lt;&gt; "", 'Upload Data'!$A726, 'Upload Data'!$B726) &amp; "-" &amp; 'Upload Data'!$C726, "-")</f>
        <v>-</v>
      </c>
      <c r="S739" s="30">
        <f t="shared" si="96"/>
        <v>0</v>
      </c>
      <c r="T739" s="30"/>
      <c r="U739" s="30" t="b">
        <f>IFERROR(OR('Upload Data'!$A726 = "", IFERROR(AND(LEN('Upload Data'!$A726 ) = 11, LEFT('Upload Data'!$A726, 4) = "FSC-", MID('Upload Data'!$A726, 5, 1) &gt;= "A", MID('Upload Data'!$A726, 5, 1) &lt;= "Z", V739 &gt; 0, INT(V739) = V739), FALSE)), FALSE)</f>
        <v>1</v>
      </c>
      <c r="V739" s="30">
        <f>IFERROR(VALUE(RIGHT('Upload Data'!$A726, 6)), -1)</f>
        <v>-1</v>
      </c>
      <c r="W739" s="30"/>
      <c r="X739" s="30" t="b">
        <f>IFERROR(OR('Upload Data'!$B726 = "", IFERROR(AND(LEN(AA739) &gt;= 2, MATCH(AB739, listCertificateTypes, 0), AC739 &gt; -1, INT(AC739) = AC739), FALSE)), FALSE)</f>
        <v>1</v>
      </c>
      <c r="Y739" s="30">
        <f>IFERROR(FIND("-", 'Upload Data'!$B726, 1), 1000)</f>
        <v>1000</v>
      </c>
      <c r="Z739" s="30">
        <f>IFERROR(FIND("-", 'Upload Data'!$B726, Y739 + 1), 1000)</f>
        <v>1000</v>
      </c>
      <c r="AA739" s="30" t="str">
        <f>IFERROR(LEFT('Upload Data'!$B726, Y739 - 1), "")</f>
        <v/>
      </c>
      <c r="AB739" s="30" t="str">
        <f>IFERROR(MID('Upload Data'!$B726, Y739 + 1, Z739 - Y739 - 1), "")</f>
        <v/>
      </c>
      <c r="AC739" s="30">
        <f>IFERROR(VALUE(RIGHT('Upload Data'!$B726, 6)), -1)</f>
        <v>-1</v>
      </c>
    </row>
    <row r="740" spans="1:29">
      <c r="A740" s="29">
        <f t="shared" si="92"/>
        <v>727</v>
      </c>
      <c r="B740" s="28" t="b">
        <f>NOT(IFERROR('Upload Data'!A727 = "ERROR", TRUE))</f>
        <v>1</v>
      </c>
      <c r="C740" s="28">
        <f t="shared" si="93"/>
        <v>727</v>
      </c>
      <c r="D740" s="30" t="b">
        <f>IF(B740, ('Upload Data'!A727 &amp; 'Upload Data'!B727 &amp; 'Upload Data'!D727 &amp; 'Upload Data'!E727 &amp; 'Upload Data'!F727) &lt;&gt; "", FALSE)</f>
        <v>0</v>
      </c>
      <c r="E740" s="28" t="str">
        <f t="shared" si="89"/>
        <v/>
      </c>
      <c r="F740" s="28" t="str">
        <f t="shared" si="90"/>
        <v/>
      </c>
      <c r="G740" s="30" t="b">
        <f t="shared" si="91"/>
        <v>1</v>
      </c>
      <c r="H740" s="30" t="b">
        <f>IFERROR(AND(OR(NOT(D740), 'Upload Data'!$A727 &lt;&gt; "", 'Upload Data'!$B727 &lt;&gt; ""), I740, J740, S740 &lt;= 1), FALSE)</f>
        <v>1</v>
      </c>
      <c r="I740" s="30" t="b">
        <f t="shared" si="94"/>
        <v>1</v>
      </c>
      <c r="J740" s="30" t="b">
        <f t="shared" si="95"/>
        <v>1</v>
      </c>
      <c r="K740" s="31" t="s">
        <v>81</v>
      </c>
      <c r="L740" s="31" t="s">
        <v>81</v>
      </c>
      <c r="M740" s="30" t="b">
        <f>IFERROR(OR(NOT(D740), 'Upload Data'!E727 &lt;&gt; ""), FALSE)</f>
        <v>1</v>
      </c>
      <c r="N740" s="30" t="b">
        <f>IFERROR(OR(AND(NOT(D740), 'Upload Data'!F727 = ""), IFERROR(MATCH('Upload Data'!F727, listTradingRelationship, 0), FALSE)), FALSE)</f>
        <v>1</v>
      </c>
      <c r="O740" s="30"/>
      <c r="P740" s="30"/>
      <c r="Q740" s="30"/>
      <c r="R740" s="30" t="str">
        <f>IFERROR(IF('Upload Data'!$A727 &lt;&gt; "", 'Upload Data'!$A727, 'Upload Data'!$B727) &amp; "-" &amp; 'Upload Data'!$C727, "-")</f>
        <v>-</v>
      </c>
      <c r="S740" s="30">
        <f t="shared" si="96"/>
        <v>0</v>
      </c>
      <c r="T740" s="30"/>
      <c r="U740" s="30" t="b">
        <f>IFERROR(OR('Upload Data'!$A727 = "", IFERROR(AND(LEN('Upload Data'!$A727 ) = 11, LEFT('Upload Data'!$A727, 4) = "FSC-", MID('Upload Data'!$A727, 5, 1) &gt;= "A", MID('Upload Data'!$A727, 5, 1) &lt;= "Z", V740 &gt; 0, INT(V740) = V740), FALSE)), FALSE)</f>
        <v>1</v>
      </c>
      <c r="V740" s="30">
        <f>IFERROR(VALUE(RIGHT('Upload Data'!$A727, 6)), -1)</f>
        <v>-1</v>
      </c>
      <c r="W740" s="30"/>
      <c r="X740" s="30" t="b">
        <f>IFERROR(OR('Upload Data'!$B727 = "", IFERROR(AND(LEN(AA740) &gt;= 2, MATCH(AB740, listCertificateTypes, 0), AC740 &gt; -1, INT(AC740) = AC740), FALSE)), FALSE)</f>
        <v>1</v>
      </c>
      <c r="Y740" s="30">
        <f>IFERROR(FIND("-", 'Upload Data'!$B727, 1), 1000)</f>
        <v>1000</v>
      </c>
      <c r="Z740" s="30">
        <f>IFERROR(FIND("-", 'Upload Data'!$B727, Y740 + 1), 1000)</f>
        <v>1000</v>
      </c>
      <c r="AA740" s="30" t="str">
        <f>IFERROR(LEFT('Upload Data'!$B727, Y740 - 1), "")</f>
        <v/>
      </c>
      <c r="AB740" s="30" t="str">
        <f>IFERROR(MID('Upload Data'!$B727, Y740 + 1, Z740 - Y740 - 1), "")</f>
        <v/>
      </c>
      <c r="AC740" s="30">
        <f>IFERROR(VALUE(RIGHT('Upload Data'!$B727, 6)), -1)</f>
        <v>-1</v>
      </c>
    </row>
    <row r="741" spans="1:29">
      <c r="A741" s="29">
        <f t="shared" si="92"/>
        <v>728</v>
      </c>
      <c r="B741" s="28" t="b">
        <f>NOT(IFERROR('Upload Data'!A728 = "ERROR", TRUE))</f>
        <v>1</v>
      </c>
      <c r="C741" s="28">
        <f t="shared" si="93"/>
        <v>728</v>
      </c>
      <c r="D741" s="30" t="b">
        <f>IF(B741, ('Upload Data'!A728 &amp; 'Upload Data'!B728 &amp; 'Upload Data'!D728 &amp; 'Upload Data'!E728 &amp; 'Upload Data'!F728) &lt;&gt; "", FALSE)</f>
        <v>0</v>
      </c>
      <c r="E741" s="28" t="str">
        <f t="shared" si="89"/>
        <v/>
      </c>
      <c r="F741" s="28" t="str">
        <f t="shared" si="90"/>
        <v/>
      </c>
      <c r="G741" s="30" t="b">
        <f t="shared" si="91"/>
        <v>1</v>
      </c>
      <c r="H741" s="30" t="b">
        <f>IFERROR(AND(OR(NOT(D741), 'Upload Data'!$A728 &lt;&gt; "", 'Upload Data'!$B728 &lt;&gt; ""), I741, J741, S741 &lt;= 1), FALSE)</f>
        <v>1</v>
      </c>
      <c r="I741" s="30" t="b">
        <f t="shared" si="94"/>
        <v>1</v>
      </c>
      <c r="J741" s="30" t="b">
        <f t="shared" si="95"/>
        <v>1</v>
      </c>
      <c r="K741" s="31" t="s">
        <v>81</v>
      </c>
      <c r="L741" s="31" t="s">
        <v>81</v>
      </c>
      <c r="M741" s="30" t="b">
        <f>IFERROR(OR(NOT(D741), 'Upload Data'!E728 &lt;&gt; ""), FALSE)</f>
        <v>1</v>
      </c>
      <c r="N741" s="30" t="b">
        <f>IFERROR(OR(AND(NOT(D741), 'Upload Data'!F728 = ""), IFERROR(MATCH('Upload Data'!F728, listTradingRelationship, 0), FALSE)), FALSE)</f>
        <v>1</v>
      </c>
      <c r="O741" s="30"/>
      <c r="P741" s="30"/>
      <c r="Q741" s="30"/>
      <c r="R741" s="30" t="str">
        <f>IFERROR(IF('Upload Data'!$A728 &lt;&gt; "", 'Upload Data'!$A728, 'Upload Data'!$B728) &amp; "-" &amp; 'Upload Data'!$C728, "-")</f>
        <v>-</v>
      </c>
      <c r="S741" s="30">
        <f t="shared" si="96"/>
        <v>0</v>
      </c>
      <c r="T741" s="30"/>
      <c r="U741" s="30" t="b">
        <f>IFERROR(OR('Upload Data'!$A728 = "", IFERROR(AND(LEN('Upload Data'!$A728 ) = 11, LEFT('Upload Data'!$A728, 4) = "FSC-", MID('Upload Data'!$A728, 5, 1) &gt;= "A", MID('Upload Data'!$A728, 5, 1) &lt;= "Z", V741 &gt; 0, INT(V741) = V741), FALSE)), FALSE)</f>
        <v>1</v>
      </c>
      <c r="V741" s="30">
        <f>IFERROR(VALUE(RIGHT('Upload Data'!$A728, 6)), -1)</f>
        <v>-1</v>
      </c>
      <c r="W741" s="30"/>
      <c r="X741" s="30" t="b">
        <f>IFERROR(OR('Upload Data'!$B728 = "", IFERROR(AND(LEN(AA741) &gt;= 2, MATCH(AB741, listCertificateTypes, 0), AC741 &gt; -1, INT(AC741) = AC741), FALSE)), FALSE)</f>
        <v>1</v>
      </c>
      <c r="Y741" s="30">
        <f>IFERROR(FIND("-", 'Upload Data'!$B728, 1), 1000)</f>
        <v>1000</v>
      </c>
      <c r="Z741" s="30">
        <f>IFERROR(FIND("-", 'Upload Data'!$B728, Y741 + 1), 1000)</f>
        <v>1000</v>
      </c>
      <c r="AA741" s="30" t="str">
        <f>IFERROR(LEFT('Upload Data'!$B728, Y741 - 1), "")</f>
        <v/>
      </c>
      <c r="AB741" s="30" t="str">
        <f>IFERROR(MID('Upload Data'!$B728, Y741 + 1, Z741 - Y741 - 1), "")</f>
        <v/>
      </c>
      <c r="AC741" s="30">
        <f>IFERROR(VALUE(RIGHT('Upload Data'!$B728, 6)), -1)</f>
        <v>-1</v>
      </c>
    </row>
    <row r="742" spans="1:29">
      <c r="A742" s="29">
        <f t="shared" si="92"/>
        <v>729</v>
      </c>
      <c r="B742" s="28" t="b">
        <f>NOT(IFERROR('Upload Data'!A729 = "ERROR", TRUE))</f>
        <v>1</v>
      </c>
      <c r="C742" s="28">
        <f t="shared" si="93"/>
        <v>729</v>
      </c>
      <c r="D742" s="30" t="b">
        <f>IF(B742, ('Upload Data'!A729 &amp; 'Upload Data'!B729 &amp; 'Upload Data'!D729 &amp; 'Upload Data'!E729 &amp; 'Upload Data'!F729) &lt;&gt; "", FALSE)</f>
        <v>0</v>
      </c>
      <c r="E742" s="28" t="str">
        <f t="shared" si="89"/>
        <v/>
      </c>
      <c r="F742" s="28" t="str">
        <f t="shared" si="90"/>
        <v/>
      </c>
      <c r="G742" s="30" t="b">
        <f t="shared" si="91"/>
        <v>1</v>
      </c>
      <c r="H742" s="30" t="b">
        <f>IFERROR(AND(OR(NOT(D742), 'Upload Data'!$A729 &lt;&gt; "", 'Upload Data'!$B729 &lt;&gt; ""), I742, J742, S742 &lt;= 1), FALSE)</f>
        <v>1</v>
      </c>
      <c r="I742" s="30" t="b">
        <f t="shared" si="94"/>
        <v>1</v>
      </c>
      <c r="J742" s="30" t="b">
        <f t="shared" si="95"/>
        <v>1</v>
      </c>
      <c r="K742" s="31" t="s">
        <v>81</v>
      </c>
      <c r="L742" s="31" t="s">
        <v>81</v>
      </c>
      <c r="M742" s="30" t="b">
        <f>IFERROR(OR(NOT(D742), 'Upload Data'!E729 &lt;&gt; ""), FALSE)</f>
        <v>1</v>
      </c>
      <c r="N742" s="30" t="b">
        <f>IFERROR(OR(AND(NOT(D742), 'Upload Data'!F729 = ""), IFERROR(MATCH('Upload Data'!F729, listTradingRelationship, 0), FALSE)), FALSE)</f>
        <v>1</v>
      </c>
      <c r="O742" s="30"/>
      <c r="P742" s="30"/>
      <c r="Q742" s="30"/>
      <c r="R742" s="30" t="str">
        <f>IFERROR(IF('Upload Data'!$A729 &lt;&gt; "", 'Upload Data'!$A729, 'Upload Data'!$B729) &amp; "-" &amp; 'Upload Data'!$C729, "-")</f>
        <v>-</v>
      </c>
      <c r="S742" s="30">
        <f t="shared" si="96"/>
        <v>0</v>
      </c>
      <c r="T742" s="30"/>
      <c r="U742" s="30" t="b">
        <f>IFERROR(OR('Upload Data'!$A729 = "", IFERROR(AND(LEN('Upload Data'!$A729 ) = 11, LEFT('Upload Data'!$A729, 4) = "FSC-", MID('Upload Data'!$A729, 5, 1) &gt;= "A", MID('Upload Data'!$A729, 5, 1) &lt;= "Z", V742 &gt; 0, INT(V742) = V742), FALSE)), FALSE)</f>
        <v>1</v>
      </c>
      <c r="V742" s="30">
        <f>IFERROR(VALUE(RIGHT('Upload Data'!$A729, 6)), -1)</f>
        <v>-1</v>
      </c>
      <c r="W742" s="30"/>
      <c r="X742" s="30" t="b">
        <f>IFERROR(OR('Upload Data'!$B729 = "", IFERROR(AND(LEN(AA742) &gt;= 2, MATCH(AB742, listCertificateTypes, 0), AC742 &gt; -1, INT(AC742) = AC742), FALSE)), FALSE)</f>
        <v>1</v>
      </c>
      <c r="Y742" s="30">
        <f>IFERROR(FIND("-", 'Upload Data'!$B729, 1), 1000)</f>
        <v>1000</v>
      </c>
      <c r="Z742" s="30">
        <f>IFERROR(FIND("-", 'Upload Data'!$B729, Y742 + 1), 1000)</f>
        <v>1000</v>
      </c>
      <c r="AA742" s="30" t="str">
        <f>IFERROR(LEFT('Upload Data'!$B729, Y742 - 1), "")</f>
        <v/>
      </c>
      <c r="AB742" s="30" t="str">
        <f>IFERROR(MID('Upload Data'!$B729, Y742 + 1, Z742 - Y742 - 1), "")</f>
        <v/>
      </c>
      <c r="AC742" s="30">
        <f>IFERROR(VALUE(RIGHT('Upload Data'!$B729, 6)), -1)</f>
        <v>-1</v>
      </c>
    </row>
    <row r="743" spans="1:29">
      <c r="A743" s="29">
        <f t="shared" si="92"/>
        <v>730</v>
      </c>
      <c r="B743" s="28" t="b">
        <f>NOT(IFERROR('Upload Data'!A730 = "ERROR", TRUE))</f>
        <v>1</v>
      </c>
      <c r="C743" s="28">
        <f t="shared" si="93"/>
        <v>730</v>
      </c>
      <c r="D743" s="30" t="b">
        <f>IF(B743, ('Upload Data'!A730 &amp; 'Upload Data'!B730 &amp; 'Upload Data'!D730 &amp; 'Upload Data'!E730 &amp; 'Upload Data'!F730) &lt;&gt; "", FALSE)</f>
        <v>0</v>
      </c>
      <c r="E743" s="28" t="str">
        <f t="shared" ref="E743:E806" si="97">IF(AND(D743, G743), A743, "")</f>
        <v/>
      </c>
      <c r="F743" s="28" t="str">
        <f t="shared" ref="F743:F806" si="98">IF(AND(D743, NOT(G743)), A743, "")</f>
        <v/>
      </c>
      <c r="G743" s="30" t="b">
        <f t="shared" si="91"/>
        <v>1</v>
      </c>
      <c r="H743" s="30" t="b">
        <f>IFERROR(AND(OR(NOT(D743), 'Upload Data'!$A730 &lt;&gt; "", 'Upload Data'!$B730 &lt;&gt; ""), I743, J743, S743 &lt;= 1), FALSE)</f>
        <v>1</v>
      </c>
      <c r="I743" s="30" t="b">
        <f t="shared" si="94"/>
        <v>1</v>
      </c>
      <c r="J743" s="30" t="b">
        <f t="shared" si="95"/>
        <v>1</v>
      </c>
      <c r="K743" s="31" t="s">
        <v>81</v>
      </c>
      <c r="L743" s="31" t="s">
        <v>81</v>
      </c>
      <c r="M743" s="30" t="b">
        <f>IFERROR(OR(NOT(D743), 'Upload Data'!E730 &lt;&gt; ""), FALSE)</f>
        <v>1</v>
      </c>
      <c r="N743" s="30" t="b">
        <f>IFERROR(OR(AND(NOT(D743), 'Upload Data'!F730 = ""), IFERROR(MATCH('Upload Data'!F730, listTradingRelationship, 0), FALSE)), FALSE)</f>
        <v>1</v>
      </c>
      <c r="O743" s="30"/>
      <c r="P743" s="30"/>
      <c r="Q743" s="30"/>
      <c r="R743" s="30" t="str">
        <f>IFERROR(IF('Upload Data'!$A730 &lt;&gt; "", 'Upload Data'!$A730, 'Upload Data'!$B730) &amp; "-" &amp; 'Upload Data'!$C730, "-")</f>
        <v>-</v>
      </c>
      <c r="S743" s="30">
        <f t="shared" si="96"/>
        <v>0</v>
      </c>
      <c r="T743" s="30"/>
      <c r="U743" s="30" t="b">
        <f>IFERROR(OR('Upload Data'!$A730 = "", IFERROR(AND(LEN('Upload Data'!$A730 ) = 11, LEFT('Upload Data'!$A730, 4) = "FSC-", MID('Upload Data'!$A730, 5, 1) &gt;= "A", MID('Upload Data'!$A730, 5, 1) &lt;= "Z", V743 &gt; 0, INT(V743) = V743), FALSE)), FALSE)</f>
        <v>1</v>
      </c>
      <c r="V743" s="30">
        <f>IFERROR(VALUE(RIGHT('Upload Data'!$A730, 6)), -1)</f>
        <v>-1</v>
      </c>
      <c r="W743" s="30"/>
      <c r="X743" s="30" t="b">
        <f>IFERROR(OR('Upload Data'!$B730 = "", IFERROR(AND(LEN(AA743) &gt;= 2, MATCH(AB743, listCertificateTypes, 0), AC743 &gt; -1, INT(AC743) = AC743), FALSE)), FALSE)</f>
        <v>1</v>
      </c>
      <c r="Y743" s="30">
        <f>IFERROR(FIND("-", 'Upload Data'!$B730, 1), 1000)</f>
        <v>1000</v>
      </c>
      <c r="Z743" s="30">
        <f>IFERROR(FIND("-", 'Upload Data'!$B730, Y743 + 1), 1000)</f>
        <v>1000</v>
      </c>
      <c r="AA743" s="30" t="str">
        <f>IFERROR(LEFT('Upload Data'!$B730, Y743 - 1), "")</f>
        <v/>
      </c>
      <c r="AB743" s="30" t="str">
        <f>IFERROR(MID('Upload Data'!$B730, Y743 + 1, Z743 - Y743 - 1), "")</f>
        <v/>
      </c>
      <c r="AC743" s="30">
        <f>IFERROR(VALUE(RIGHT('Upload Data'!$B730, 6)), -1)</f>
        <v>-1</v>
      </c>
    </row>
    <row r="744" spans="1:29">
      <c r="A744" s="29">
        <f t="shared" si="92"/>
        <v>731</v>
      </c>
      <c r="B744" s="28" t="b">
        <f>NOT(IFERROR('Upload Data'!A731 = "ERROR", TRUE))</f>
        <v>1</v>
      </c>
      <c r="C744" s="28">
        <f t="shared" si="93"/>
        <v>731</v>
      </c>
      <c r="D744" s="30" t="b">
        <f>IF(B744, ('Upload Data'!A731 &amp; 'Upload Data'!B731 &amp; 'Upload Data'!D731 &amp; 'Upload Data'!E731 &amp; 'Upload Data'!F731) &lt;&gt; "", FALSE)</f>
        <v>0</v>
      </c>
      <c r="E744" s="28" t="str">
        <f t="shared" si="97"/>
        <v/>
      </c>
      <c r="F744" s="28" t="str">
        <f t="shared" si="98"/>
        <v/>
      </c>
      <c r="G744" s="30" t="b">
        <f t="shared" si="91"/>
        <v>1</v>
      </c>
      <c r="H744" s="30" t="b">
        <f>IFERROR(AND(OR(NOT(D744), 'Upload Data'!$A731 &lt;&gt; "", 'Upload Data'!$B731 &lt;&gt; ""), I744, J744, S744 &lt;= 1), FALSE)</f>
        <v>1</v>
      </c>
      <c r="I744" s="30" t="b">
        <f t="shared" si="94"/>
        <v>1</v>
      </c>
      <c r="J744" s="30" t="b">
        <f t="shared" si="95"/>
        <v>1</v>
      </c>
      <c r="K744" s="31" t="s">
        <v>81</v>
      </c>
      <c r="L744" s="31" t="s">
        <v>81</v>
      </c>
      <c r="M744" s="30" t="b">
        <f>IFERROR(OR(NOT(D744), 'Upload Data'!E731 &lt;&gt; ""), FALSE)</f>
        <v>1</v>
      </c>
      <c r="N744" s="30" t="b">
        <f>IFERROR(OR(AND(NOT(D744), 'Upload Data'!F731 = ""), IFERROR(MATCH('Upload Data'!F731, listTradingRelationship, 0), FALSE)), FALSE)</f>
        <v>1</v>
      </c>
      <c r="O744" s="30"/>
      <c r="P744" s="30"/>
      <c r="Q744" s="30"/>
      <c r="R744" s="30" t="str">
        <f>IFERROR(IF('Upload Data'!$A731 &lt;&gt; "", 'Upload Data'!$A731, 'Upload Data'!$B731) &amp; "-" &amp; 'Upload Data'!$C731, "-")</f>
        <v>-</v>
      </c>
      <c r="S744" s="30">
        <f t="shared" si="96"/>
        <v>0</v>
      </c>
      <c r="T744" s="30"/>
      <c r="U744" s="30" t="b">
        <f>IFERROR(OR('Upload Data'!$A731 = "", IFERROR(AND(LEN('Upload Data'!$A731 ) = 11, LEFT('Upload Data'!$A731, 4) = "FSC-", MID('Upload Data'!$A731, 5, 1) &gt;= "A", MID('Upload Data'!$A731, 5, 1) &lt;= "Z", V744 &gt; 0, INT(V744) = V744), FALSE)), FALSE)</f>
        <v>1</v>
      </c>
      <c r="V744" s="30">
        <f>IFERROR(VALUE(RIGHT('Upload Data'!$A731, 6)), -1)</f>
        <v>-1</v>
      </c>
      <c r="W744" s="30"/>
      <c r="X744" s="30" t="b">
        <f>IFERROR(OR('Upload Data'!$B731 = "", IFERROR(AND(LEN(AA744) &gt;= 2, MATCH(AB744, listCertificateTypes, 0), AC744 &gt; -1, INT(AC744) = AC744), FALSE)), FALSE)</f>
        <v>1</v>
      </c>
      <c r="Y744" s="30">
        <f>IFERROR(FIND("-", 'Upload Data'!$B731, 1), 1000)</f>
        <v>1000</v>
      </c>
      <c r="Z744" s="30">
        <f>IFERROR(FIND("-", 'Upload Data'!$B731, Y744 + 1), 1000)</f>
        <v>1000</v>
      </c>
      <c r="AA744" s="30" t="str">
        <f>IFERROR(LEFT('Upload Data'!$B731, Y744 - 1), "")</f>
        <v/>
      </c>
      <c r="AB744" s="30" t="str">
        <f>IFERROR(MID('Upload Data'!$B731, Y744 + 1, Z744 - Y744 - 1), "")</f>
        <v/>
      </c>
      <c r="AC744" s="30">
        <f>IFERROR(VALUE(RIGHT('Upload Data'!$B731, 6)), -1)</f>
        <v>-1</v>
      </c>
    </row>
    <row r="745" spans="1:29">
      <c r="A745" s="29">
        <f t="shared" si="92"/>
        <v>732</v>
      </c>
      <c r="B745" s="28" t="b">
        <f>NOT(IFERROR('Upload Data'!A732 = "ERROR", TRUE))</f>
        <v>1</v>
      </c>
      <c r="C745" s="28">
        <f t="shared" si="93"/>
        <v>732</v>
      </c>
      <c r="D745" s="30" t="b">
        <f>IF(B745, ('Upload Data'!A732 &amp; 'Upload Data'!B732 &amp; 'Upload Data'!D732 &amp; 'Upload Data'!E732 &amp; 'Upload Data'!F732) &lt;&gt; "", FALSE)</f>
        <v>0</v>
      </c>
      <c r="E745" s="28" t="str">
        <f t="shared" si="97"/>
        <v/>
      </c>
      <c r="F745" s="28" t="str">
        <f t="shared" si="98"/>
        <v/>
      </c>
      <c r="G745" s="30" t="b">
        <f t="shared" si="91"/>
        <v>1</v>
      </c>
      <c r="H745" s="30" t="b">
        <f>IFERROR(AND(OR(NOT(D745), 'Upload Data'!$A732 &lt;&gt; "", 'Upload Data'!$B732 &lt;&gt; ""), I745, J745, S745 &lt;= 1), FALSE)</f>
        <v>1</v>
      </c>
      <c r="I745" s="30" t="b">
        <f t="shared" si="94"/>
        <v>1</v>
      </c>
      <c r="J745" s="30" t="b">
        <f t="shared" si="95"/>
        <v>1</v>
      </c>
      <c r="K745" s="31" t="s">
        <v>81</v>
      </c>
      <c r="L745" s="31" t="s">
        <v>81</v>
      </c>
      <c r="M745" s="30" t="b">
        <f>IFERROR(OR(NOT(D745), 'Upload Data'!E732 &lt;&gt; ""), FALSE)</f>
        <v>1</v>
      </c>
      <c r="N745" s="30" t="b">
        <f>IFERROR(OR(AND(NOT(D745), 'Upload Data'!F732 = ""), IFERROR(MATCH('Upload Data'!F732, listTradingRelationship, 0), FALSE)), FALSE)</f>
        <v>1</v>
      </c>
      <c r="O745" s="30"/>
      <c r="P745" s="30"/>
      <c r="Q745" s="30"/>
      <c r="R745" s="30" t="str">
        <f>IFERROR(IF('Upload Data'!$A732 &lt;&gt; "", 'Upload Data'!$A732, 'Upload Data'!$B732) &amp; "-" &amp; 'Upload Data'!$C732, "-")</f>
        <v>-</v>
      </c>
      <c r="S745" s="30">
        <f t="shared" si="96"/>
        <v>0</v>
      </c>
      <c r="T745" s="30"/>
      <c r="U745" s="30" t="b">
        <f>IFERROR(OR('Upload Data'!$A732 = "", IFERROR(AND(LEN('Upload Data'!$A732 ) = 11, LEFT('Upload Data'!$A732, 4) = "FSC-", MID('Upload Data'!$A732, 5, 1) &gt;= "A", MID('Upload Data'!$A732, 5, 1) &lt;= "Z", V745 &gt; 0, INT(V745) = V745), FALSE)), FALSE)</f>
        <v>1</v>
      </c>
      <c r="V745" s="30">
        <f>IFERROR(VALUE(RIGHT('Upload Data'!$A732, 6)), -1)</f>
        <v>-1</v>
      </c>
      <c r="W745" s="30"/>
      <c r="X745" s="30" t="b">
        <f>IFERROR(OR('Upload Data'!$B732 = "", IFERROR(AND(LEN(AA745) &gt;= 2, MATCH(AB745, listCertificateTypes, 0), AC745 &gt; -1, INT(AC745) = AC745), FALSE)), FALSE)</f>
        <v>1</v>
      </c>
      <c r="Y745" s="30">
        <f>IFERROR(FIND("-", 'Upload Data'!$B732, 1), 1000)</f>
        <v>1000</v>
      </c>
      <c r="Z745" s="30">
        <f>IFERROR(FIND("-", 'Upload Data'!$B732, Y745 + 1), 1000)</f>
        <v>1000</v>
      </c>
      <c r="AA745" s="30" t="str">
        <f>IFERROR(LEFT('Upload Data'!$B732, Y745 - 1), "")</f>
        <v/>
      </c>
      <c r="AB745" s="30" t="str">
        <f>IFERROR(MID('Upload Data'!$B732, Y745 + 1, Z745 - Y745 - 1), "")</f>
        <v/>
      </c>
      <c r="AC745" s="30">
        <f>IFERROR(VALUE(RIGHT('Upload Data'!$B732, 6)), -1)</f>
        <v>-1</v>
      </c>
    </row>
    <row r="746" spans="1:29">
      <c r="A746" s="29">
        <f t="shared" si="92"/>
        <v>733</v>
      </c>
      <c r="B746" s="28" t="b">
        <f>NOT(IFERROR('Upload Data'!A733 = "ERROR", TRUE))</f>
        <v>1</v>
      </c>
      <c r="C746" s="28">
        <f t="shared" si="93"/>
        <v>733</v>
      </c>
      <c r="D746" s="30" t="b">
        <f>IF(B746, ('Upload Data'!A733 &amp; 'Upload Data'!B733 &amp; 'Upload Data'!D733 &amp; 'Upload Data'!E733 &amp; 'Upload Data'!F733) &lt;&gt; "", FALSE)</f>
        <v>0</v>
      </c>
      <c r="E746" s="28" t="str">
        <f t="shared" si="97"/>
        <v/>
      </c>
      <c r="F746" s="28" t="str">
        <f t="shared" si="98"/>
        <v/>
      </c>
      <c r="G746" s="30" t="b">
        <f t="shared" si="91"/>
        <v>1</v>
      </c>
      <c r="H746" s="30" t="b">
        <f>IFERROR(AND(OR(NOT(D746), 'Upload Data'!$A733 &lt;&gt; "", 'Upload Data'!$B733 &lt;&gt; ""), I746, J746, S746 &lt;= 1), FALSE)</f>
        <v>1</v>
      </c>
      <c r="I746" s="30" t="b">
        <f t="shared" si="94"/>
        <v>1</v>
      </c>
      <c r="J746" s="30" t="b">
        <f t="shared" si="95"/>
        <v>1</v>
      </c>
      <c r="K746" s="31" t="s">
        <v>81</v>
      </c>
      <c r="L746" s="31" t="s">
        <v>81</v>
      </c>
      <c r="M746" s="30" t="b">
        <f>IFERROR(OR(NOT(D746), 'Upload Data'!E733 &lt;&gt; ""), FALSE)</f>
        <v>1</v>
      </c>
      <c r="N746" s="30" t="b">
        <f>IFERROR(OR(AND(NOT(D746), 'Upload Data'!F733 = ""), IFERROR(MATCH('Upload Data'!F733, listTradingRelationship, 0), FALSE)), FALSE)</f>
        <v>1</v>
      </c>
      <c r="O746" s="30"/>
      <c r="P746" s="30"/>
      <c r="Q746" s="30"/>
      <c r="R746" s="30" t="str">
        <f>IFERROR(IF('Upload Data'!$A733 &lt;&gt; "", 'Upload Data'!$A733, 'Upload Data'!$B733) &amp; "-" &amp; 'Upload Data'!$C733, "-")</f>
        <v>-</v>
      </c>
      <c r="S746" s="30">
        <f t="shared" si="96"/>
        <v>0</v>
      </c>
      <c r="T746" s="30"/>
      <c r="U746" s="30" t="b">
        <f>IFERROR(OR('Upload Data'!$A733 = "", IFERROR(AND(LEN('Upload Data'!$A733 ) = 11, LEFT('Upload Data'!$A733, 4) = "FSC-", MID('Upload Data'!$A733, 5, 1) &gt;= "A", MID('Upload Data'!$A733, 5, 1) &lt;= "Z", V746 &gt; 0, INT(V746) = V746), FALSE)), FALSE)</f>
        <v>1</v>
      </c>
      <c r="V746" s="30">
        <f>IFERROR(VALUE(RIGHT('Upload Data'!$A733, 6)), -1)</f>
        <v>-1</v>
      </c>
      <c r="W746" s="30"/>
      <c r="X746" s="30" t="b">
        <f>IFERROR(OR('Upload Data'!$B733 = "", IFERROR(AND(LEN(AA746) &gt;= 2, MATCH(AB746, listCertificateTypes, 0), AC746 &gt; -1, INT(AC746) = AC746), FALSE)), FALSE)</f>
        <v>1</v>
      </c>
      <c r="Y746" s="30">
        <f>IFERROR(FIND("-", 'Upload Data'!$B733, 1), 1000)</f>
        <v>1000</v>
      </c>
      <c r="Z746" s="30">
        <f>IFERROR(FIND("-", 'Upload Data'!$B733, Y746 + 1), 1000)</f>
        <v>1000</v>
      </c>
      <c r="AA746" s="30" t="str">
        <f>IFERROR(LEFT('Upload Data'!$B733, Y746 - 1), "")</f>
        <v/>
      </c>
      <c r="AB746" s="30" t="str">
        <f>IFERROR(MID('Upload Data'!$B733, Y746 + 1, Z746 - Y746 - 1), "")</f>
        <v/>
      </c>
      <c r="AC746" s="30">
        <f>IFERROR(VALUE(RIGHT('Upload Data'!$B733, 6)), -1)</f>
        <v>-1</v>
      </c>
    </row>
    <row r="747" spans="1:29">
      <c r="A747" s="29">
        <f t="shared" si="92"/>
        <v>734</v>
      </c>
      <c r="B747" s="28" t="b">
        <f>NOT(IFERROR('Upload Data'!A734 = "ERROR", TRUE))</f>
        <v>1</v>
      </c>
      <c r="C747" s="28">
        <f t="shared" si="93"/>
        <v>734</v>
      </c>
      <c r="D747" s="30" t="b">
        <f>IF(B747, ('Upload Data'!A734 &amp; 'Upload Data'!B734 &amp; 'Upload Data'!D734 &amp; 'Upload Data'!E734 &amp; 'Upload Data'!F734) &lt;&gt; "", FALSE)</f>
        <v>0</v>
      </c>
      <c r="E747" s="28" t="str">
        <f t="shared" si="97"/>
        <v/>
      </c>
      <c r="F747" s="28" t="str">
        <f t="shared" si="98"/>
        <v/>
      </c>
      <c r="G747" s="30" t="b">
        <f t="shared" si="91"/>
        <v>1</v>
      </c>
      <c r="H747" s="30" t="b">
        <f>IFERROR(AND(OR(NOT(D747), 'Upload Data'!$A734 &lt;&gt; "", 'Upload Data'!$B734 &lt;&gt; ""), I747, J747, S747 &lt;= 1), FALSE)</f>
        <v>1</v>
      </c>
      <c r="I747" s="30" t="b">
        <f t="shared" si="94"/>
        <v>1</v>
      </c>
      <c r="J747" s="30" t="b">
        <f t="shared" si="95"/>
        <v>1</v>
      </c>
      <c r="K747" s="31" t="s">
        <v>81</v>
      </c>
      <c r="L747" s="31" t="s">
        <v>81</v>
      </c>
      <c r="M747" s="30" t="b">
        <f>IFERROR(OR(NOT(D747), 'Upload Data'!E734 &lt;&gt; ""), FALSE)</f>
        <v>1</v>
      </c>
      <c r="N747" s="30" t="b">
        <f>IFERROR(OR(AND(NOT(D747), 'Upload Data'!F734 = ""), IFERROR(MATCH('Upload Data'!F734, listTradingRelationship, 0), FALSE)), FALSE)</f>
        <v>1</v>
      </c>
      <c r="O747" s="30"/>
      <c r="P747" s="30"/>
      <c r="Q747" s="30"/>
      <c r="R747" s="30" t="str">
        <f>IFERROR(IF('Upload Data'!$A734 &lt;&gt; "", 'Upload Data'!$A734, 'Upload Data'!$B734) &amp; "-" &amp; 'Upload Data'!$C734, "-")</f>
        <v>-</v>
      </c>
      <c r="S747" s="30">
        <f t="shared" si="96"/>
        <v>0</v>
      </c>
      <c r="T747" s="30"/>
      <c r="U747" s="30" t="b">
        <f>IFERROR(OR('Upload Data'!$A734 = "", IFERROR(AND(LEN('Upload Data'!$A734 ) = 11, LEFT('Upload Data'!$A734, 4) = "FSC-", MID('Upload Data'!$A734, 5, 1) &gt;= "A", MID('Upload Data'!$A734, 5, 1) &lt;= "Z", V747 &gt; 0, INT(V747) = V747), FALSE)), FALSE)</f>
        <v>1</v>
      </c>
      <c r="V747" s="30">
        <f>IFERROR(VALUE(RIGHT('Upload Data'!$A734, 6)), -1)</f>
        <v>-1</v>
      </c>
      <c r="W747" s="30"/>
      <c r="X747" s="30" t="b">
        <f>IFERROR(OR('Upload Data'!$B734 = "", IFERROR(AND(LEN(AA747) &gt;= 2, MATCH(AB747, listCertificateTypes, 0), AC747 &gt; -1, INT(AC747) = AC747), FALSE)), FALSE)</f>
        <v>1</v>
      </c>
      <c r="Y747" s="30">
        <f>IFERROR(FIND("-", 'Upload Data'!$B734, 1), 1000)</f>
        <v>1000</v>
      </c>
      <c r="Z747" s="30">
        <f>IFERROR(FIND("-", 'Upload Data'!$B734, Y747 + 1), 1000)</f>
        <v>1000</v>
      </c>
      <c r="AA747" s="30" t="str">
        <f>IFERROR(LEFT('Upload Data'!$B734, Y747 - 1), "")</f>
        <v/>
      </c>
      <c r="AB747" s="30" t="str">
        <f>IFERROR(MID('Upload Data'!$B734, Y747 + 1, Z747 - Y747 - 1), "")</f>
        <v/>
      </c>
      <c r="AC747" s="30">
        <f>IFERROR(VALUE(RIGHT('Upload Data'!$B734, 6)), -1)</f>
        <v>-1</v>
      </c>
    </row>
    <row r="748" spans="1:29">
      <c r="A748" s="29">
        <f t="shared" si="92"/>
        <v>735</v>
      </c>
      <c r="B748" s="28" t="b">
        <f>NOT(IFERROR('Upload Data'!A735 = "ERROR", TRUE))</f>
        <v>1</v>
      </c>
      <c r="C748" s="28">
        <f t="shared" si="93"/>
        <v>735</v>
      </c>
      <c r="D748" s="30" t="b">
        <f>IF(B748, ('Upload Data'!A735 &amp; 'Upload Data'!B735 &amp; 'Upload Data'!D735 &amp; 'Upload Data'!E735 &amp; 'Upload Data'!F735) &lt;&gt; "", FALSE)</f>
        <v>0</v>
      </c>
      <c r="E748" s="28" t="str">
        <f t="shared" si="97"/>
        <v/>
      </c>
      <c r="F748" s="28" t="str">
        <f t="shared" si="98"/>
        <v/>
      </c>
      <c r="G748" s="30" t="b">
        <f t="shared" si="91"/>
        <v>1</v>
      </c>
      <c r="H748" s="30" t="b">
        <f>IFERROR(AND(OR(NOT(D748), 'Upload Data'!$A735 &lt;&gt; "", 'Upload Data'!$B735 &lt;&gt; ""), I748, J748, S748 &lt;= 1), FALSE)</f>
        <v>1</v>
      </c>
      <c r="I748" s="30" t="b">
        <f t="shared" si="94"/>
        <v>1</v>
      </c>
      <c r="J748" s="30" t="b">
        <f t="shared" si="95"/>
        <v>1</v>
      </c>
      <c r="K748" s="31" t="s">
        <v>81</v>
      </c>
      <c r="L748" s="31" t="s">
        <v>81</v>
      </c>
      <c r="M748" s="30" t="b">
        <f>IFERROR(OR(NOT(D748), 'Upload Data'!E735 &lt;&gt; ""), FALSE)</f>
        <v>1</v>
      </c>
      <c r="N748" s="30" t="b">
        <f>IFERROR(OR(AND(NOT(D748), 'Upload Data'!F735 = ""), IFERROR(MATCH('Upload Data'!F735, listTradingRelationship, 0), FALSE)), FALSE)</f>
        <v>1</v>
      </c>
      <c r="O748" s="30"/>
      <c r="P748" s="30"/>
      <c r="Q748" s="30"/>
      <c r="R748" s="30" t="str">
        <f>IFERROR(IF('Upload Data'!$A735 &lt;&gt; "", 'Upload Data'!$A735, 'Upload Data'!$B735) &amp; "-" &amp; 'Upload Data'!$C735, "-")</f>
        <v>-</v>
      </c>
      <c r="S748" s="30">
        <f t="shared" si="96"/>
        <v>0</v>
      </c>
      <c r="T748" s="30"/>
      <c r="U748" s="30" t="b">
        <f>IFERROR(OR('Upload Data'!$A735 = "", IFERROR(AND(LEN('Upload Data'!$A735 ) = 11, LEFT('Upload Data'!$A735, 4) = "FSC-", MID('Upload Data'!$A735, 5, 1) &gt;= "A", MID('Upload Data'!$A735, 5, 1) &lt;= "Z", V748 &gt; 0, INT(V748) = V748), FALSE)), FALSE)</f>
        <v>1</v>
      </c>
      <c r="V748" s="30">
        <f>IFERROR(VALUE(RIGHT('Upload Data'!$A735, 6)), -1)</f>
        <v>-1</v>
      </c>
      <c r="W748" s="30"/>
      <c r="X748" s="30" t="b">
        <f>IFERROR(OR('Upload Data'!$B735 = "", IFERROR(AND(LEN(AA748) &gt;= 2, MATCH(AB748, listCertificateTypes, 0), AC748 &gt; -1, INT(AC748) = AC748), FALSE)), FALSE)</f>
        <v>1</v>
      </c>
      <c r="Y748" s="30">
        <f>IFERROR(FIND("-", 'Upload Data'!$B735, 1), 1000)</f>
        <v>1000</v>
      </c>
      <c r="Z748" s="30">
        <f>IFERROR(FIND("-", 'Upload Data'!$B735, Y748 + 1), 1000)</f>
        <v>1000</v>
      </c>
      <c r="AA748" s="30" t="str">
        <f>IFERROR(LEFT('Upload Data'!$B735, Y748 - 1), "")</f>
        <v/>
      </c>
      <c r="AB748" s="30" t="str">
        <f>IFERROR(MID('Upload Data'!$B735, Y748 + 1, Z748 - Y748 - 1), "")</f>
        <v/>
      </c>
      <c r="AC748" s="30">
        <f>IFERROR(VALUE(RIGHT('Upload Data'!$B735, 6)), -1)</f>
        <v>-1</v>
      </c>
    </row>
    <row r="749" spans="1:29">
      <c r="A749" s="29">
        <f t="shared" si="92"/>
        <v>736</v>
      </c>
      <c r="B749" s="28" t="b">
        <f>NOT(IFERROR('Upload Data'!A736 = "ERROR", TRUE))</f>
        <v>1</v>
      </c>
      <c r="C749" s="28">
        <f t="shared" si="93"/>
        <v>736</v>
      </c>
      <c r="D749" s="30" t="b">
        <f>IF(B749, ('Upload Data'!A736 &amp; 'Upload Data'!B736 &amp; 'Upload Data'!D736 &amp; 'Upload Data'!E736 &amp; 'Upload Data'!F736) &lt;&gt; "", FALSE)</f>
        <v>0</v>
      </c>
      <c r="E749" s="28" t="str">
        <f t="shared" si="97"/>
        <v/>
      </c>
      <c r="F749" s="28" t="str">
        <f t="shared" si="98"/>
        <v/>
      </c>
      <c r="G749" s="30" t="b">
        <f t="shared" si="91"/>
        <v>1</v>
      </c>
      <c r="H749" s="30" t="b">
        <f>IFERROR(AND(OR(NOT(D749), 'Upload Data'!$A736 &lt;&gt; "", 'Upload Data'!$B736 &lt;&gt; ""), I749, J749, S749 &lt;= 1), FALSE)</f>
        <v>1</v>
      </c>
      <c r="I749" s="30" t="b">
        <f t="shared" si="94"/>
        <v>1</v>
      </c>
      <c r="J749" s="30" t="b">
        <f t="shared" si="95"/>
        <v>1</v>
      </c>
      <c r="K749" s="31" t="s">
        <v>81</v>
      </c>
      <c r="L749" s="31" t="s">
        <v>81</v>
      </c>
      <c r="M749" s="30" t="b">
        <f>IFERROR(OR(NOT(D749), 'Upload Data'!E736 &lt;&gt; ""), FALSE)</f>
        <v>1</v>
      </c>
      <c r="N749" s="30" t="b">
        <f>IFERROR(OR(AND(NOT(D749), 'Upload Data'!F736 = ""), IFERROR(MATCH('Upload Data'!F736, listTradingRelationship, 0), FALSE)), FALSE)</f>
        <v>1</v>
      </c>
      <c r="O749" s="30"/>
      <c r="P749" s="30"/>
      <c r="Q749" s="30"/>
      <c r="R749" s="30" t="str">
        <f>IFERROR(IF('Upload Data'!$A736 &lt;&gt; "", 'Upload Data'!$A736, 'Upload Data'!$B736) &amp; "-" &amp; 'Upload Data'!$C736, "-")</f>
        <v>-</v>
      </c>
      <c r="S749" s="30">
        <f t="shared" si="96"/>
        <v>0</v>
      </c>
      <c r="T749" s="30"/>
      <c r="U749" s="30" t="b">
        <f>IFERROR(OR('Upload Data'!$A736 = "", IFERROR(AND(LEN('Upload Data'!$A736 ) = 11, LEFT('Upload Data'!$A736, 4) = "FSC-", MID('Upload Data'!$A736, 5, 1) &gt;= "A", MID('Upload Data'!$A736, 5, 1) &lt;= "Z", V749 &gt; 0, INT(V749) = V749), FALSE)), FALSE)</f>
        <v>1</v>
      </c>
      <c r="V749" s="30">
        <f>IFERROR(VALUE(RIGHT('Upload Data'!$A736, 6)), -1)</f>
        <v>-1</v>
      </c>
      <c r="W749" s="30"/>
      <c r="X749" s="30" t="b">
        <f>IFERROR(OR('Upload Data'!$B736 = "", IFERROR(AND(LEN(AA749) &gt;= 2, MATCH(AB749, listCertificateTypes, 0), AC749 &gt; -1, INT(AC749) = AC749), FALSE)), FALSE)</f>
        <v>1</v>
      </c>
      <c r="Y749" s="30">
        <f>IFERROR(FIND("-", 'Upload Data'!$B736, 1), 1000)</f>
        <v>1000</v>
      </c>
      <c r="Z749" s="30">
        <f>IFERROR(FIND("-", 'Upload Data'!$B736, Y749 + 1), 1000)</f>
        <v>1000</v>
      </c>
      <c r="AA749" s="30" t="str">
        <f>IFERROR(LEFT('Upload Data'!$B736, Y749 - 1), "")</f>
        <v/>
      </c>
      <c r="AB749" s="30" t="str">
        <f>IFERROR(MID('Upload Data'!$B736, Y749 + 1, Z749 - Y749 - 1), "")</f>
        <v/>
      </c>
      <c r="AC749" s="30">
        <f>IFERROR(VALUE(RIGHT('Upload Data'!$B736, 6)), -1)</f>
        <v>-1</v>
      </c>
    </row>
    <row r="750" spans="1:29">
      <c r="A750" s="29">
        <f t="shared" si="92"/>
        <v>737</v>
      </c>
      <c r="B750" s="28" t="b">
        <f>NOT(IFERROR('Upload Data'!A737 = "ERROR", TRUE))</f>
        <v>1</v>
      </c>
      <c r="C750" s="28">
        <f t="shared" si="93"/>
        <v>737</v>
      </c>
      <c r="D750" s="30" t="b">
        <f>IF(B750, ('Upload Data'!A737 &amp; 'Upload Data'!B737 &amp; 'Upload Data'!D737 &amp; 'Upload Data'!E737 &amp; 'Upload Data'!F737) &lt;&gt; "", FALSE)</f>
        <v>0</v>
      </c>
      <c r="E750" s="28" t="str">
        <f t="shared" si="97"/>
        <v/>
      </c>
      <c r="F750" s="28" t="str">
        <f t="shared" si="98"/>
        <v/>
      </c>
      <c r="G750" s="30" t="b">
        <f t="shared" si="91"/>
        <v>1</v>
      </c>
      <c r="H750" s="30" t="b">
        <f>IFERROR(AND(OR(NOT(D750), 'Upload Data'!$A737 &lt;&gt; "", 'Upload Data'!$B737 &lt;&gt; ""), I750, J750, S750 &lt;= 1), FALSE)</f>
        <v>1</v>
      </c>
      <c r="I750" s="30" t="b">
        <f t="shared" si="94"/>
        <v>1</v>
      </c>
      <c r="J750" s="30" t="b">
        <f t="shared" si="95"/>
        <v>1</v>
      </c>
      <c r="K750" s="31" t="s">
        <v>81</v>
      </c>
      <c r="L750" s="31" t="s">
        <v>81</v>
      </c>
      <c r="M750" s="30" t="b">
        <f>IFERROR(OR(NOT(D750), 'Upload Data'!E737 &lt;&gt; ""), FALSE)</f>
        <v>1</v>
      </c>
      <c r="N750" s="30" t="b">
        <f>IFERROR(OR(AND(NOT(D750), 'Upload Data'!F737 = ""), IFERROR(MATCH('Upload Data'!F737, listTradingRelationship, 0), FALSE)), FALSE)</f>
        <v>1</v>
      </c>
      <c r="O750" s="30"/>
      <c r="P750" s="30"/>
      <c r="Q750" s="30"/>
      <c r="R750" s="30" t="str">
        <f>IFERROR(IF('Upload Data'!$A737 &lt;&gt; "", 'Upload Data'!$A737, 'Upload Data'!$B737) &amp; "-" &amp; 'Upload Data'!$C737, "-")</f>
        <v>-</v>
      </c>
      <c r="S750" s="30">
        <f t="shared" si="96"/>
        <v>0</v>
      </c>
      <c r="T750" s="30"/>
      <c r="U750" s="30" t="b">
        <f>IFERROR(OR('Upload Data'!$A737 = "", IFERROR(AND(LEN('Upload Data'!$A737 ) = 11, LEFT('Upload Data'!$A737, 4) = "FSC-", MID('Upload Data'!$A737, 5, 1) &gt;= "A", MID('Upload Data'!$A737, 5, 1) &lt;= "Z", V750 &gt; 0, INT(V750) = V750), FALSE)), FALSE)</f>
        <v>1</v>
      </c>
      <c r="V750" s="30">
        <f>IFERROR(VALUE(RIGHT('Upload Data'!$A737, 6)), -1)</f>
        <v>-1</v>
      </c>
      <c r="W750" s="30"/>
      <c r="X750" s="30" t="b">
        <f>IFERROR(OR('Upload Data'!$B737 = "", IFERROR(AND(LEN(AA750) &gt;= 2, MATCH(AB750, listCertificateTypes, 0), AC750 &gt; -1, INT(AC750) = AC750), FALSE)), FALSE)</f>
        <v>1</v>
      </c>
      <c r="Y750" s="30">
        <f>IFERROR(FIND("-", 'Upload Data'!$B737, 1), 1000)</f>
        <v>1000</v>
      </c>
      <c r="Z750" s="30">
        <f>IFERROR(FIND("-", 'Upload Data'!$B737, Y750 + 1), 1000)</f>
        <v>1000</v>
      </c>
      <c r="AA750" s="30" t="str">
        <f>IFERROR(LEFT('Upload Data'!$B737, Y750 - 1), "")</f>
        <v/>
      </c>
      <c r="AB750" s="30" t="str">
        <f>IFERROR(MID('Upload Data'!$B737, Y750 + 1, Z750 - Y750 - 1), "")</f>
        <v/>
      </c>
      <c r="AC750" s="30">
        <f>IFERROR(VALUE(RIGHT('Upload Data'!$B737, 6)), -1)</f>
        <v>-1</v>
      </c>
    </row>
    <row r="751" spans="1:29">
      <c r="A751" s="29">
        <f t="shared" si="92"/>
        <v>738</v>
      </c>
      <c r="B751" s="28" t="b">
        <f>NOT(IFERROR('Upload Data'!A738 = "ERROR", TRUE))</f>
        <v>1</v>
      </c>
      <c r="C751" s="28">
        <f t="shared" si="93"/>
        <v>738</v>
      </c>
      <c r="D751" s="30" t="b">
        <f>IF(B751, ('Upload Data'!A738 &amp; 'Upload Data'!B738 &amp; 'Upload Data'!D738 &amp; 'Upload Data'!E738 &amp; 'Upload Data'!F738) &lt;&gt; "", FALSE)</f>
        <v>0</v>
      </c>
      <c r="E751" s="28" t="str">
        <f t="shared" si="97"/>
        <v/>
      </c>
      <c r="F751" s="28" t="str">
        <f t="shared" si="98"/>
        <v/>
      </c>
      <c r="G751" s="30" t="b">
        <f t="shared" si="91"/>
        <v>1</v>
      </c>
      <c r="H751" s="30" t="b">
        <f>IFERROR(AND(OR(NOT(D751), 'Upload Data'!$A738 &lt;&gt; "", 'Upload Data'!$B738 &lt;&gt; ""), I751, J751, S751 &lt;= 1), FALSE)</f>
        <v>1</v>
      </c>
      <c r="I751" s="30" t="b">
        <f t="shared" si="94"/>
        <v>1</v>
      </c>
      <c r="J751" s="30" t="b">
        <f t="shared" si="95"/>
        <v>1</v>
      </c>
      <c r="K751" s="31" t="s">
        <v>81</v>
      </c>
      <c r="L751" s="31" t="s">
        <v>81</v>
      </c>
      <c r="M751" s="30" t="b">
        <f>IFERROR(OR(NOT(D751), 'Upload Data'!E738 &lt;&gt; ""), FALSE)</f>
        <v>1</v>
      </c>
      <c r="N751" s="30" t="b">
        <f>IFERROR(OR(AND(NOT(D751), 'Upload Data'!F738 = ""), IFERROR(MATCH('Upload Data'!F738, listTradingRelationship, 0), FALSE)), FALSE)</f>
        <v>1</v>
      </c>
      <c r="O751" s="30"/>
      <c r="P751" s="30"/>
      <c r="Q751" s="30"/>
      <c r="R751" s="30" t="str">
        <f>IFERROR(IF('Upload Data'!$A738 &lt;&gt; "", 'Upload Data'!$A738, 'Upload Data'!$B738) &amp; "-" &amp; 'Upload Data'!$C738, "-")</f>
        <v>-</v>
      </c>
      <c r="S751" s="30">
        <f t="shared" si="96"/>
        <v>0</v>
      </c>
      <c r="T751" s="30"/>
      <c r="U751" s="30" t="b">
        <f>IFERROR(OR('Upload Data'!$A738 = "", IFERROR(AND(LEN('Upload Data'!$A738 ) = 11, LEFT('Upload Data'!$A738, 4) = "FSC-", MID('Upload Data'!$A738, 5, 1) &gt;= "A", MID('Upload Data'!$A738, 5, 1) &lt;= "Z", V751 &gt; 0, INT(V751) = V751), FALSE)), FALSE)</f>
        <v>1</v>
      </c>
      <c r="V751" s="30">
        <f>IFERROR(VALUE(RIGHT('Upload Data'!$A738, 6)), -1)</f>
        <v>-1</v>
      </c>
      <c r="W751" s="30"/>
      <c r="X751" s="30" t="b">
        <f>IFERROR(OR('Upload Data'!$B738 = "", IFERROR(AND(LEN(AA751) &gt;= 2, MATCH(AB751, listCertificateTypes, 0), AC751 &gt; -1, INT(AC751) = AC751), FALSE)), FALSE)</f>
        <v>1</v>
      </c>
      <c r="Y751" s="30">
        <f>IFERROR(FIND("-", 'Upload Data'!$B738, 1), 1000)</f>
        <v>1000</v>
      </c>
      <c r="Z751" s="30">
        <f>IFERROR(FIND("-", 'Upload Data'!$B738, Y751 + 1), 1000)</f>
        <v>1000</v>
      </c>
      <c r="AA751" s="30" t="str">
        <f>IFERROR(LEFT('Upload Data'!$B738, Y751 - 1), "")</f>
        <v/>
      </c>
      <c r="AB751" s="30" t="str">
        <f>IFERROR(MID('Upload Data'!$B738, Y751 + 1, Z751 - Y751 - 1), "")</f>
        <v/>
      </c>
      <c r="AC751" s="30">
        <f>IFERROR(VALUE(RIGHT('Upload Data'!$B738, 6)), -1)</f>
        <v>-1</v>
      </c>
    </row>
    <row r="752" spans="1:29">
      <c r="A752" s="29">
        <f t="shared" si="92"/>
        <v>739</v>
      </c>
      <c r="B752" s="28" t="b">
        <f>NOT(IFERROR('Upload Data'!A739 = "ERROR", TRUE))</f>
        <v>1</v>
      </c>
      <c r="C752" s="28">
        <f t="shared" si="93"/>
        <v>739</v>
      </c>
      <c r="D752" s="30" t="b">
        <f>IF(B752, ('Upload Data'!A739 &amp; 'Upload Data'!B739 &amp; 'Upload Data'!D739 &amp; 'Upload Data'!E739 &amp; 'Upload Data'!F739) &lt;&gt; "", FALSE)</f>
        <v>0</v>
      </c>
      <c r="E752" s="28" t="str">
        <f t="shared" si="97"/>
        <v/>
      </c>
      <c r="F752" s="28" t="str">
        <f t="shared" si="98"/>
        <v/>
      </c>
      <c r="G752" s="30" t="b">
        <f t="shared" si="91"/>
        <v>1</v>
      </c>
      <c r="H752" s="30" t="b">
        <f>IFERROR(AND(OR(NOT(D752), 'Upload Data'!$A739 &lt;&gt; "", 'Upload Data'!$B739 &lt;&gt; ""), I752, J752, S752 &lt;= 1), FALSE)</f>
        <v>1</v>
      </c>
      <c r="I752" s="30" t="b">
        <f t="shared" si="94"/>
        <v>1</v>
      </c>
      <c r="J752" s="30" t="b">
        <f t="shared" si="95"/>
        <v>1</v>
      </c>
      <c r="K752" s="31" t="s">
        <v>81</v>
      </c>
      <c r="L752" s="31" t="s">
        <v>81</v>
      </c>
      <c r="M752" s="30" t="b">
        <f>IFERROR(OR(NOT(D752), 'Upload Data'!E739 &lt;&gt; ""), FALSE)</f>
        <v>1</v>
      </c>
      <c r="N752" s="30" t="b">
        <f>IFERROR(OR(AND(NOT(D752), 'Upload Data'!F739 = ""), IFERROR(MATCH('Upload Data'!F739, listTradingRelationship, 0), FALSE)), FALSE)</f>
        <v>1</v>
      </c>
      <c r="O752" s="30"/>
      <c r="P752" s="30"/>
      <c r="Q752" s="30"/>
      <c r="R752" s="30" t="str">
        <f>IFERROR(IF('Upload Data'!$A739 &lt;&gt; "", 'Upload Data'!$A739, 'Upload Data'!$B739) &amp; "-" &amp; 'Upload Data'!$C739, "-")</f>
        <v>-</v>
      </c>
      <c r="S752" s="30">
        <f t="shared" si="96"/>
        <v>0</v>
      </c>
      <c r="T752" s="30"/>
      <c r="U752" s="30" t="b">
        <f>IFERROR(OR('Upload Data'!$A739 = "", IFERROR(AND(LEN('Upload Data'!$A739 ) = 11, LEFT('Upload Data'!$A739, 4) = "FSC-", MID('Upload Data'!$A739, 5, 1) &gt;= "A", MID('Upload Data'!$A739, 5, 1) &lt;= "Z", V752 &gt; 0, INT(V752) = V752), FALSE)), FALSE)</f>
        <v>1</v>
      </c>
      <c r="V752" s="30">
        <f>IFERROR(VALUE(RIGHT('Upload Data'!$A739, 6)), -1)</f>
        <v>-1</v>
      </c>
      <c r="W752" s="30"/>
      <c r="X752" s="30" t="b">
        <f>IFERROR(OR('Upload Data'!$B739 = "", IFERROR(AND(LEN(AA752) &gt;= 2, MATCH(AB752, listCertificateTypes, 0), AC752 &gt; -1, INT(AC752) = AC752), FALSE)), FALSE)</f>
        <v>1</v>
      </c>
      <c r="Y752" s="30">
        <f>IFERROR(FIND("-", 'Upload Data'!$B739, 1), 1000)</f>
        <v>1000</v>
      </c>
      <c r="Z752" s="30">
        <f>IFERROR(FIND("-", 'Upload Data'!$B739, Y752 + 1), 1000)</f>
        <v>1000</v>
      </c>
      <c r="AA752" s="30" t="str">
        <f>IFERROR(LEFT('Upload Data'!$B739, Y752 - 1), "")</f>
        <v/>
      </c>
      <c r="AB752" s="30" t="str">
        <f>IFERROR(MID('Upload Data'!$B739, Y752 + 1, Z752 - Y752 - 1), "")</f>
        <v/>
      </c>
      <c r="AC752" s="30">
        <f>IFERROR(VALUE(RIGHT('Upload Data'!$B739, 6)), -1)</f>
        <v>-1</v>
      </c>
    </row>
    <row r="753" spans="1:29">
      <c r="A753" s="29">
        <f t="shared" si="92"/>
        <v>740</v>
      </c>
      <c r="B753" s="28" t="b">
        <f>NOT(IFERROR('Upload Data'!A740 = "ERROR", TRUE))</f>
        <v>1</v>
      </c>
      <c r="C753" s="28">
        <f t="shared" si="93"/>
        <v>740</v>
      </c>
      <c r="D753" s="30" t="b">
        <f>IF(B753, ('Upload Data'!A740 &amp; 'Upload Data'!B740 &amp; 'Upload Data'!D740 &amp; 'Upload Data'!E740 &amp; 'Upload Data'!F740) &lt;&gt; "", FALSE)</f>
        <v>0</v>
      </c>
      <c r="E753" s="28" t="str">
        <f t="shared" si="97"/>
        <v/>
      </c>
      <c r="F753" s="28" t="str">
        <f t="shared" si="98"/>
        <v/>
      </c>
      <c r="G753" s="30" t="b">
        <f t="shared" si="91"/>
        <v>1</v>
      </c>
      <c r="H753" s="30" t="b">
        <f>IFERROR(AND(OR(NOT(D753), 'Upload Data'!$A740 &lt;&gt; "", 'Upload Data'!$B740 &lt;&gt; ""), I753, J753, S753 &lt;= 1), FALSE)</f>
        <v>1</v>
      </c>
      <c r="I753" s="30" t="b">
        <f t="shared" si="94"/>
        <v>1</v>
      </c>
      <c r="J753" s="30" t="b">
        <f t="shared" si="95"/>
        <v>1</v>
      </c>
      <c r="K753" s="31" t="s">
        <v>81</v>
      </c>
      <c r="L753" s="31" t="s">
        <v>81</v>
      </c>
      <c r="M753" s="30" t="b">
        <f>IFERROR(OR(NOT(D753), 'Upload Data'!E740 &lt;&gt; ""), FALSE)</f>
        <v>1</v>
      </c>
      <c r="N753" s="30" t="b">
        <f>IFERROR(OR(AND(NOT(D753), 'Upload Data'!F740 = ""), IFERROR(MATCH('Upload Data'!F740, listTradingRelationship, 0), FALSE)), FALSE)</f>
        <v>1</v>
      </c>
      <c r="O753" s="30"/>
      <c r="P753" s="30"/>
      <c r="Q753" s="30"/>
      <c r="R753" s="30" t="str">
        <f>IFERROR(IF('Upload Data'!$A740 &lt;&gt; "", 'Upload Data'!$A740, 'Upload Data'!$B740) &amp; "-" &amp; 'Upload Data'!$C740, "-")</f>
        <v>-</v>
      </c>
      <c r="S753" s="30">
        <f t="shared" si="96"/>
        <v>0</v>
      </c>
      <c r="T753" s="30"/>
      <c r="U753" s="30" t="b">
        <f>IFERROR(OR('Upload Data'!$A740 = "", IFERROR(AND(LEN('Upload Data'!$A740 ) = 11, LEFT('Upload Data'!$A740, 4) = "FSC-", MID('Upload Data'!$A740, 5, 1) &gt;= "A", MID('Upload Data'!$A740, 5, 1) &lt;= "Z", V753 &gt; 0, INT(V753) = V753), FALSE)), FALSE)</f>
        <v>1</v>
      </c>
      <c r="V753" s="30">
        <f>IFERROR(VALUE(RIGHT('Upload Data'!$A740, 6)), -1)</f>
        <v>-1</v>
      </c>
      <c r="W753" s="30"/>
      <c r="X753" s="30" t="b">
        <f>IFERROR(OR('Upload Data'!$B740 = "", IFERROR(AND(LEN(AA753) &gt;= 2, MATCH(AB753, listCertificateTypes, 0), AC753 &gt; -1, INT(AC753) = AC753), FALSE)), FALSE)</f>
        <v>1</v>
      </c>
      <c r="Y753" s="30">
        <f>IFERROR(FIND("-", 'Upload Data'!$B740, 1), 1000)</f>
        <v>1000</v>
      </c>
      <c r="Z753" s="30">
        <f>IFERROR(FIND("-", 'Upload Data'!$B740, Y753 + 1), 1000)</f>
        <v>1000</v>
      </c>
      <c r="AA753" s="30" t="str">
        <f>IFERROR(LEFT('Upload Data'!$B740, Y753 - 1), "")</f>
        <v/>
      </c>
      <c r="AB753" s="30" t="str">
        <f>IFERROR(MID('Upload Data'!$B740, Y753 + 1, Z753 - Y753 - 1), "")</f>
        <v/>
      </c>
      <c r="AC753" s="30">
        <f>IFERROR(VALUE(RIGHT('Upload Data'!$B740, 6)), -1)</f>
        <v>-1</v>
      </c>
    </row>
    <row r="754" spans="1:29">
      <c r="A754" s="29">
        <f t="shared" si="92"/>
        <v>741</v>
      </c>
      <c r="B754" s="28" t="b">
        <f>NOT(IFERROR('Upload Data'!A741 = "ERROR", TRUE))</f>
        <v>1</v>
      </c>
      <c r="C754" s="28">
        <f t="shared" si="93"/>
        <v>741</v>
      </c>
      <c r="D754" s="30" t="b">
        <f>IF(B754, ('Upload Data'!A741 &amp; 'Upload Data'!B741 &amp; 'Upload Data'!D741 &amp; 'Upload Data'!E741 &amp; 'Upload Data'!F741) &lt;&gt; "", FALSE)</f>
        <v>0</v>
      </c>
      <c r="E754" s="28" t="str">
        <f t="shared" si="97"/>
        <v/>
      </c>
      <c r="F754" s="28" t="str">
        <f t="shared" si="98"/>
        <v/>
      </c>
      <c r="G754" s="30" t="b">
        <f t="shared" si="91"/>
        <v>1</v>
      </c>
      <c r="H754" s="30" t="b">
        <f>IFERROR(AND(OR(NOT(D754), 'Upload Data'!$A741 &lt;&gt; "", 'Upload Data'!$B741 &lt;&gt; ""), I754, J754, S754 &lt;= 1), FALSE)</f>
        <v>1</v>
      </c>
      <c r="I754" s="30" t="b">
        <f t="shared" si="94"/>
        <v>1</v>
      </c>
      <c r="J754" s="30" t="b">
        <f t="shared" si="95"/>
        <v>1</v>
      </c>
      <c r="K754" s="31" t="s">
        <v>81</v>
      </c>
      <c r="L754" s="31" t="s">
        <v>81</v>
      </c>
      <c r="M754" s="30" t="b">
        <f>IFERROR(OR(NOT(D754), 'Upload Data'!E741 &lt;&gt; ""), FALSE)</f>
        <v>1</v>
      </c>
      <c r="N754" s="30" t="b">
        <f>IFERROR(OR(AND(NOT(D754), 'Upload Data'!F741 = ""), IFERROR(MATCH('Upload Data'!F741, listTradingRelationship, 0), FALSE)), FALSE)</f>
        <v>1</v>
      </c>
      <c r="O754" s="30"/>
      <c r="P754" s="30"/>
      <c r="Q754" s="30"/>
      <c r="R754" s="30" t="str">
        <f>IFERROR(IF('Upload Data'!$A741 &lt;&gt; "", 'Upload Data'!$A741, 'Upload Data'!$B741) &amp; "-" &amp; 'Upload Data'!$C741, "-")</f>
        <v>-</v>
      </c>
      <c r="S754" s="30">
        <f t="shared" si="96"/>
        <v>0</v>
      </c>
      <c r="T754" s="30"/>
      <c r="U754" s="30" t="b">
        <f>IFERROR(OR('Upload Data'!$A741 = "", IFERROR(AND(LEN('Upload Data'!$A741 ) = 11, LEFT('Upload Data'!$A741, 4) = "FSC-", MID('Upload Data'!$A741, 5, 1) &gt;= "A", MID('Upload Data'!$A741, 5, 1) &lt;= "Z", V754 &gt; 0, INT(V754) = V754), FALSE)), FALSE)</f>
        <v>1</v>
      </c>
      <c r="V754" s="30">
        <f>IFERROR(VALUE(RIGHT('Upload Data'!$A741, 6)), -1)</f>
        <v>-1</v>
      </c>
      <c r="W754" s="30"/>
      <c r="X754" s="30" t="b">
        <f>IFERROR(OR('Upload Data'!$B741 = "", IFERROR(AND(LEN(AA754) &gt;= 2, MATCH(AB754, listCertificateTypes, 0), AC754 &gt; -1, INT(AC754) = AC754), FALSE)), FALSE)</f>
        <v>1</v>
      </c>
      <c r="Y754" s="30">
        <f>IFERROR(FIND("-", 'Upload Data'!$B741, 1), 1000)</f>
        <v>1000</v>
      </c>
      <c r="Z754" s="30">
        <f>IFERROR(FIND("-", 'Upload Data'!$B741, Y754 + 1), 1000)</f>
        <v>1000</v>
      </c>
      <c r="AA754" s="30" t="str">
        <f>IFERROR(LEFT('Upload Data'!$B741, Y754 - 1), "")</f>
        <v/>
      </c>
      <c r="AB754" s="30" t="str">
        <f>IFERROR(MID('Upload Data'!$B741, Y754 + 1, Z754 - Y754 - 1), "")</f>
        <v/>
      </c>
      <c r="AC754" s="30">
        <f>IFERROR(VALUE(RIGHT('Upload Data'!$B741, 6)), -1)</f>
        <v>-1</v>
      </c>
    </row>
    <row r="755" spans="1:29">
      <c r="A755" s="29">
        <f t="shared" si="92"/>
        <v>742</v>
      </c>
      <c r="B755" s="28" t="b">
        <f>NOT(IFERROR('Upload Data'!A742 = "ERROR", TRUE))</f>
        <v>1</v>
      </c>
      <c r="C755" s="28">
        <f t="shared" si="93"/>
        <v>742</v>
      </c>
      <c r="D755" s="30" t="b">
        <f>IF(B755, ('Upload Data'!A742 &amp; 'Upload Data'!B742 &amp; 'Upload Data'!D742 &amp; 'Upload Data'!E742 &amp; 'Upload Data'!F742) &lt;&gt; "", FALSE)</f>
        <v>0</v>
      </c>
      <c r="E755" s="28" t="str">
        <f t="shared" si="97"/>
        <v/>
      </c>
      <c r="F755" s="28" t="str">
        <f t="shared" si="98"/>
        <v/>
      </c>
      <c r="G755" s="30" t="b">
        <f t="shared" si="91"/>
        <v>1</v>
      </c>
      <c r="H755" s="30" t="b">
        <f>IFERROR(AND(OR(NOT(D755), 'Upload Data'!$A742 &lt;&gt; "", 'Upload Data'!$B742 &lt;&gt; ""), I755, J755, S755 &lt;= 1), FALSE)</f>
        <v>1</v>
      </c>
      <c r="I755" s="30" t="b">
        <f t="shared" si="94"/>
        <v>1</v>
      </c>
      <c r="J755" s="30" t="b">
        <f t="shared" si="95"/>
        <v>1</v>
      </c>
      <c r="K755" s="31" t="s">
        <v>81</v>
      </c>
      <c r="L755" s="31" t="s">
        <v>81</v>
      </c>
      <c r="M755" s="30" t="b">
        <f>IFERROR(OR(NOT(D755), 'Upload Data'!E742 &lt;&gt; ""), FALSE)</f>
        <v>1</v>
      </c>
      <c r="N755" s="30" t="b">
        <f>IFERROR(OR(AND(NOT(D755), 'Upload Data'!F742 = ""), IFERROR(MATCH('Upload Data'!F742, listTradingRelationship, 0), FALSE)), FALSE)</f>
        <v>1</v>
      </c>
      <c r="O755" s="30"/>
      <c r="P755" s="30"/>
      <c r="Q755" s="30"/>
      <c r="R755" s="30" t="str">
        <f>IFERROR(IF('Upload Data'!$A742 &lt;&gt; "", 'Upload Data'!$A742, 'Upload Data'!$B742) &amp; "-" &amp; 'Upload Data'!$C742, "-")</f>
        <v>-</v>
      </c>
      <c r="S755" s="30">
        <f t="shared" si="96"/>
        <v>0</v>
      </c>
      <c r="T755" s="30"/>
      <c r="U755" s="30" t="b">
        <f>IFERROR(OR('Upload Data'!$A742 = "", IFERROR(AND(LEN('Upload Data'!$A742 ) = 11, LEFT('Upload Data'!$A742, 4) = "FSC-", MID('Upload Data'!$A742, 5, 1) &gt;= "A", MID('Upload Data'!$A742, 5, 1) &lt;= "Z", V755 &gt; 0, INT(V755) = V755), FALSE)), FALSE)</f>
        <v>1</v>
      </c>
      <c r="V755" s="30">
        <f>IFERROR(VALUE(RIGHT('Upload Data'!$A742, 6)), -1)</f>
        <v>-1</v>
      </c>
      <c r="W755" s="30"/>
      <c r="X755" s="30" t="b">
        <f>IFERROR(OR('Upload Data'!$B742 = "", IFERROR(AND(LEN(AA755) &gt;= 2, MATCH(AB755, listCertificateTypes, 0), AC755 &gt; -1, INT(AC755) = AC755), FALSE)), FALSE)</f>
        <v>1</v>
      </c>
      <c r="Y755" s="30">
        <f>IFERROR(FIND("-", 'Upload Data'!$B742, 1), 1000)</f>
        <v>1000</v>
      </c>
      <c r="Z755" s="30">
        <f>IFERROR(FIND("-", 'Upload Data'!$B742, Y755 + 1), 1000)</f>
        <v>1000</v>
      </c>
      <c r="AA755" s="30" t="str">
        <f>IFERROR(LEFT('Upload Data'!$B742, Y755 - 1), "")</f>
        <v/>
      </c>
      <c r="AB755" s="30" t="str">
        <f>IFERROR(MID('Upload Data'!$B742, Y755 + 1, Z755 - Y755 - 1), "")</f>
        <v/>
      </c>
      <c r="AC755" s="30">
        <f>IFERROR(VALUE(RIGHT('Upload Data'!$B742, 6)), -1)</f>
        <v>-1</v>
      </c>
    </row>
    <row r="756" spans="1:29">
      <c r="A756" s="29">
        <f t="shared" si="92"/>
        <v>743</v>
      </c>
      <c r="B756" s="28" t="b">
        <f>NOT(IFERROR('Upload Data'!A743 = "ERROR", TRUE))</f>
        <v>1</v>
      </c>
      <c r="C756" s="28">
        <f t="shared" si="93"/>
        <v>743</v>
      </c>
      <c r="D756" s="30" t="b">
        <f>IF(B756, ('Upload Data'!A743 &amp; 'Upload Data'!B743 &amp; 'Upload Data'!D743 &amp; 'Upload Data'!E743 &amp; 'Upload Data'!F743) &lt;&gt; "", FALSE)</f>
        <v>0</v>
      </c>
      <c r="E756" s="28" t="str">
        <f t="shared" si="97"/>
        <v/>
      </c>
      <c r="F756" s="28" t="str">
        <f t="shared" si="98"/>
        <v/>
      </c>
      <c r="G756" s="30" t="b">
        <f t="shared" si="91"/>
        <v>1</v>
      </c>
      <c r="H756" s="30" t="b">
        <f>IFERROR(AND(OR(NOT(D756), 'Upload Data'!$A743 &lt;&gt; "", 'Upload Data'!$B743 &lt;&gt; ""), I756, J756, S756 &lt;= 1), FALSE)</f>
        <v>1</v>
      </c>
      <c r="I756" s="30" t="b">
        <f t="shared" si="94"/>
        <v>1</v>
      </c>
      <c r="J756" s="30" t="b">
        <f t="shared" si="95"/>
        <v>1</v>
      </c>
      <c r="K756" s="31" t="s">
        <v>81</v>
      </c>
      <c r="L756" s="31" t="s">
        <v>81</v>
      </c>
      <c r="M756" s="30" t="b">
        <f>IFERROR(OR(NOT(D756), 'Upload Data'!E743 &lt;&gt; ""), FALSE)</f>
        <v>1</v>
      </c>
      <c r="N756" s="30" t="b">
        <f>IFERROR(OR(AND(NOT(D756), 'Upload Data'!F743 = ""), IFERROR(MATCH('Upload Data'!F743, listTradingRelationship, 0), FALSE)), FALSE)</f>
        <v>1</v>
      </c>
      <c r="O756" s="30"/>
      <c r="P756" s="30"/>
      <c r="Q756" s="30"/>
      <c r="R756" s="30" t="str">
        <f>IFERROR(IF('Upload Data'!$A743 &lt;&gt; "", 'Upload Data'!$A743, 'Upload Data'!$B743) &amp; "-" &amp; 'Upload Data'!$C743, "-")</f>
        <v>-</v>
      </c>
      <c r="S756" s="30">
        <f t="shared" si="96"/>
        <v>0</v>
      </c>
      <c r="T756" s="30"/>
      <c r="U756" s="30" t="b">
        <f>IFERROR(OR('Upload Data'!$A743 = "", IFERROR(AND(LEN('Upload Data'!$A743 ) = 11, LEFT('Upload Data'!$A743, 4) = "FSC-", MID('Upload Data'!$A743, 5, 1) &gt;= "A", MID('Upload Data'!$A743, 5, 1) &lt;= "Z", V756 &gt; 0, INT(V756) = V756), FALSE)), FALSE)</f>
        <v>1</v>
      </c>
      <c r="V756" s="30">
        <f>IFERROR(VALUE(RIGHT('Upload Data'!$A743, 6)), -1)</f>
        <v>-1</v>
      </c>
      <c r="W756" s="30"/>
      <c r="X756" s="30" t="b">
        <f>IFERROR(OR('Upload Data'!$B743 = "", IFERROR(AND(LEN(AA756) &gt;= 2, MATCH(AB756, listCertificateTypes, 0), AC756 &gt; -1, INT(AC756) = AC756), FALSE)), FALSE)</f>
        <v>1</v>
      </c>
      <c r="Y756" s="30">
        <f>IFERROR(FIND("-", 'Upload Data'!$B743, 1), 1000)</f>
        <v>1000</v>
      </c>
      <c r="Z756" s="30">
        <f>IFERROR(FIND("-", 'Upload Data'!$B743, Y756 + 1), 1000)</f>
        <v>1000</v>
      </c>
      <c r="AA756" s="30" t="str">
        <f>IFERROR(LEFT('Upload Data'!$B743, Y756 - 1), "")</f>
        <v/>
      </c>
      <c r="AB756" s="30" t="str">
        <f>IFERROR(MID('Upload Data'!$B743, Y756 + 1, Z756 - Y756 - 1), "")</f>
        <v/>
      </c>
      <c r="AC756" s="30">
        <f>IFERROR(VALUE(RIGHT('Upload Data'!$B743, 6)), -1)</f>
        <v>-1</v>
      </c>
    </row>
    <row r="757" spans="1:29">
      <c r="A757" s="29">
        <f t="shared" si="92"/>
        <v>744</v>
      </c>
      <c r="B757" s="28" t="b">
        <f>NOT(IFERROR('Upload Data'!A744 = "ERROR", TRUE))</f>
        <v>1</v>
      </c>
      <c r="C757" s="28">
        <f t="shared" si="93"/>
        <v>744</v>
      </c>
      <c r="D757" s="30" t="b">
        <f>IF(B757, ('Upload Data'!A744 &amp; 'Upload Data'!B744 &amp; 'Upload Data'!D744 &amp; 'Upload Data'!E744 &amp; 'Upload Data'!F744) &lt;&gt; "", FALSE)</f>
        <v>0</v>
      </c>
      <c r="E757" s="28" t="str">
        <f t="shared" si="97"/>
        <v/>
      </c>
      <c r="F757" s="28" t="str">
        <f t="shared" si="98"/>
        <v/>
      </c>
      <c r="G757" s="30" t="b">
        <f t="shared" si="91"/>
        <v>1</v>
      </c>
      <c r="H757" s="30" t="b">
        <f>IFERROR(AND(OR(NOT(D757), 'Upload Data'!$A744 &lt;&gt; "", 'Upload Data'!$B744 &lt;&gt; ""), I757, J757, S757 &lt;= 1), FALSE)</f>
        <v>1</v>
      </c>
      <c r="I757" s="30" t="b">
        <f t="shared" si="94"/>
        <v>1</v>
      </c>
      <c r="J757" s="30" t="b">
        <f t="shared" si="95"/>
        <v>1</v>
      </c>
      <c r="K757" s="31" t="s">
        <v>81</v>
      </c>
      <c r="L757" s="31" t="s">
        <v>81</v>
      </c>
      <c r="M757" s="30" t="b">
        <f>IFERROR(OR(NOT(D757), 'Upload Data'!E744 &lt;&gt; ""), FALSE)</f>
        <v>1</v>
      </c>
      <c r="N757" s="30" t="b">
        <f>IFERROR(OR(AND(NOT(D757), 'Upload Data'!F744 = ""), IFERROR(MATCH('Upload Data'!F744, listTradingRelationship, 0), FALSE)), FALSE)</f>
        <v>1</v>
      </c>
      <c r="O757" s="30"/>
      <c r="P757" s="30"/>
      <c r="Q757" s="30"/>
      <c r="R757" s="30" t="str">
        <f>IFERROR(IF('Upload Data'!$A744 &lt;&gt; "", 'Upload Data'!$A744, 'Upload Data'!$B744) &amp; "-" &amp; 'Upload Data'!$C744, "-")</f>
        <v>-</v>
      </c>
      <c r="S757" s="30">
        <f t="shared" si="96"/>
        <v>0</v>
      </c>
      <c r="T757" s="30"/>
      <c r="U757" s="30" t="b">
        <f>IFERROR(OR('Upload Data'!$A744 = "", IFERROR(AND(LEN('Upload Data'!$A744 ) = 11, LEFT('Upload Data'!$A744, 4) = "FSC-", MID('Upload Data'!$A744, 5, 1) &gt;= "A", MID('Upload Data'!$A744, 5, 1) &lt;= "Z", V757 &gt; 0, INT(V757) = V757), FALSE)), FALSE)</f>
        <v>1</v>
      </c>
      <c r="V757" s="30">
        <f>IFERROR(VALUE(RIGHT('Upload Data'!$A744, 6)), -1)</f>
        <v>-1</v>
      </c>
      <c r="W757" s="30"/>
      <c r="X757" s="30" t="b">
        <f>IFERROR(OR('Upload Data'!$B744 = "", IFERROR(AND(LEN(AA757) &gt;= 2, MATCH(AB757, listCertificateTypes, 0), AC757 &gt; -1, INT(AC757) = AC757), FALSE)), FALSE)</f>
        <v>1</v>
      </c>
      <c r="Y757" s="30">
        <f>IFERROR(FIND("-", 'Upload Data'!$B744, 1), 1000)</f>
        <v>1000</v>
      </c>
      <c r="Z757" s="30">
        <f>IFERROR(FIND("-", 'Upload Data'!$B744, Y757 + 1), 1000)</f>
        <v>1000</v>
      </c>
      <c r="AA757" s="30" t="str">
        <f>IFERROR(LEFT('Upload Data'!$B744, Y757 - 1), "")</f>
        <v/>
      </c>
      <c r="AB757" s="30" t="str">
        <f>IFERROR(MID('Upload Data'!$B744, Y757 + 1, Z757 - Y757 - 1), "")</f>
        <v/>
      </c>
      <c r="AC757" s="30">
        <f>IFERROR(VALUE(RIGHT('Upload Data'!$B744, 6)), -1)</f>
        <v>-1</v>
      </c>
    </row>
    <row r="758" spans="1:29">
      <c r="A758" s="29">
        <f t="shared" si="92"/>
        <v>745</v>
      </c>
      <c r="B758" s="28" t="b">
        <f>NOT(IFERROR('Upload Data'!A745 = "ERROR", TRUE))</f>
        <v>1</v>
      </c>
      <c r="C758" s="28">
        <f t="shared" si="93"/>
        <v>745</v>
      </c>
      <c r="D758" s="30" t="b">
        <f>IF(B758, ('Upload Data'!A745 &amp; 'Upload Data'!B745 &amp; 'Upload Data'!D745 &amp; 'Upload Data'!E745 &amp; 'Upload Data'!F745) &lt;&gt; "", FALSE)</f>
        <v>0</v>
      </c>
      <c r="E758" s="28" t="str">
        <f t="shared" si="97"/>
        <v/>
      </c>
      <c r="F758" s="28" t="str">
        <f t="shared" si="98"/>
        <v/>
      </c>
      <c r="G758" s="30" t="b">
        <f t="shared" si="91"/>
        <v>1</v>
      </c>
      <c r="H758" s="30" t="b">
        <f>IFERROR(AND(OR(NOT(D758), 'Upload Data'!$A745 &lt;&gt; "", 'Upload Data'!$B745 &lt;&gt; ""), I758, J758, S758 &lt;= 1), FALSE)</f>
        <v>1</v>
      </c>
      <c r="I758" s="30" t="b">
        <f t="shared" si="94"/>
        <v>1</v>
      </c>
      <c r="J758" s="30" t="b">
        <f t="shared" si="95"/>
        <v>1</v>
      </c>
      <c r="K758" s="31" t="s">
        <v>81</v>
      </c>
      <c r="L758" s="31" t="s">
        <v>81</v>
      </c>
      <c r="M758" s="30" t="b">
        <f>IFERROR(OR(NOT(D758), 'Upload Data'!E745 &lt;&gt; ""), FALSE)</f>
        <v>1</v>
      </c>
      <c r="N758" s="30" t="b">
        <f>IFERROR(OR(AND(NOT(D758), 'Upload Data'!F745 = ""), IFERROR(MATCH('Upload Data'!F745, listTradingRelationship, 0), FALSE)), FALSE)</f>
        <v>1</v>
      </c>
      <c r="O758" s="30"/>
      <c r="P758" s="30"/>
      <c r="Q758" s="30"/>
      <c r="R758" s="30" t="str">
        <f>IFERROR(IF('Upload Data'!$A745 &lt;&gt; "", 'Upload Data'!$A745, 'Upload Data'!$B745) &amp; "-" &amp; 'Upload Data'!$C745, "-")</f>
        <v>-</v>
      </c>
      <c r="S758" s="30">
        <f t="shared" si="96"/>
        <v>0</v>
      </c>
      <c r="T758" s="30"/>
      <c r="U758" s="30" t="b">
        <f>IFERROR(OR('Upload Data'!$A745 = "", IFERROR(AND(LEN('Upload Data'!$A745 ) = 11, LEFT('Upload Data'!$A745, 4) = "FSC-", MID('Upload Data'!$A745, 5, 1) &gt;= "A", MID('Upload Data'!$A745, 5, 1) &lt;= "Z", V758 &gt; 0, INT(V758) = V758), FALSE)), FALSE)</f>
        <v>1</v>
      </c>
      <c r="V758" s="30">
        <f>IFERROR(VALUE(RIGHT('Upload Data'!$A745, 6)), -1)</f>
        <v>-1</v>
      </c>
      <c r="W758" s="30"/>
      <c r="X758" s="30" t="b">
        <f>IFERROR(OR('Upload Data'!$B745 = "", IFERROR(AND(LEN(AA758) &gt;= 2, MATCH(AB758, listCertificateTypes, 0), AC758 &gt; -1, INT(AC758) = AC758), FALSE)), FALSE)</f>
        <v>1</v>
      </c>
      <c r="Y758" s="30">
        <f>IFERROR(FIND("-", 'Upload Data'!$B745, 1), 1000)</f>
        <v>1000</v>
      </c>
      <c r="Z758" s="30">
        <f>IFERROR(FIND("-", 'Upload Data'!$B745, Y758 + 1), 1000)</f>
        <v>1000</v>
      </c>
      <c r="AA758" s="30" t="str">
        <f>IFERROR(LEFT('Upload Data'!$B745, Y758 - 1), "")</f>
        <v/>
      </c>
      <c r="AB758" s="30" t="str">
        <f>IFERROR(MID('Upload Data'!$B745, Y758 + 1, Z758 - Y758 - 1), "")</f>
        <v/>
      </c>
      <c r="AC758" s="30">
        <f>IFERROR(VALUE(RIGHT('Upload Data'!$B745, 6)), -1)</f>
        <v>-1</v>
      </c>
    </row>
    <row r="759" spans="1:29">
      <c r="A759" s="29">
        <f t="shared" si="92"/>
        <v>746</v>
      </c>
      <c r="B759" s="28" t="b">
        <f>NOT(IFERROR('Upload Data'!A746 = "ERROR", TRUE))</f>
        <v>1</v>
      </c>
      <c r="C759" s="28">
        <f t="shared" si="93"/>
        <v>746</v>
      </c>
      <c r="D759" s="30" t="b">
        <f>IF(B759, ('Upload Data'!A746 &amp; 'Upload Data'!B746 &amp; 'Upload Data'!D746 &amp; 'Upload Data'!E746 &amp; 'Upload Data'!F746) &lt;&gt; "", FALSE)</f>
        <v>0</v>
      </c>
      <c r="E759" s="28" t="str">
        <f t="shared" si="97"/>
        <v/>
      </c>
      <c r="F759" s="28" t="str">
        <f t="shared" si="98"/>
        <v/>
      </c>
      <c r="G759" s="30" t="b">
        <f t="shared" si="91"/>
        <v>1</v>
      </c>
      <c r="H759" s="30" t="b">
        <f>IFERROR(AND(OR(NOT(D759), 'Upload Data'!$A746 &lt;&gt; "", 'Upload Data'!$B746 &lt;&gt; ""), I759, J759, S759 &lt;= 1), FALSE)</f>
        <v>1</v>
      </c>
      <c r="I759" s="30" t="b">
        <f t="shared" si="94"/>
        <v>1</v>
      </c>
      <c r="J759" s="30" t="b">
        <f t="shared" si="95"/>
        <v>1</v>
      </c>
      <c r="K759" s="31" t="s">
        <v>81</v>
      </c>
      <c r="L759" s="31" t="s">
        <v>81</v>
      </c>
      <c r="M759" s="30" t="b">
        <f>IFERROR(OR(NOT(D759), 'Upload Data'!E746 &lt;&gt; ""), FALSE)</f>
        <v>1</v>
      </c>
      <c r="N759" s="30" t="b">
        <f>IFERROR(OR(AND(NOT(D759), 'Upload Data'!F746 = ""), IFERROR(MATCH('Upload Data'!F746, listTradingRelationship, 0), FALSE)), FALSE)</f>
        <v>1</v>
      </c>
      <c r="O759" s="30"/>
      <c r="P759" s="30"/>
      <c r="Q759" s="30"/>
      <c r="R759" s="30" t="str">
        <f>IFERROR(IF('Upload Data'!$A746 &lt;&gt; "", 'Upload Data'!$A746, 'Upload Data'!$B746) &amp; "-" &amp; 'Upload Data'!$C746, "-")</f>
        <v>-</v>
      </c>
      <c r="S759" s="30">
        <f t="shared" si="96"/>
        <v>0</v>
      </c>
      <c r="T759" s="30"/>
      <c r="U759" s="30" t="b">
        <f>IFERROR(OR('Upload Data'!$A746 = "", IFERROR(AND(LEN('Upload Data'!$A746 ) = 11, LEFT('Upload Data'!$A746, 4) = "FSC-", MID('Upload Data'!$A746, 5, 1) &gt;= "A", MID('Upload Data'!$A746, 5, 1) &lt;= "Z", V759 &gt; 0, INT(V759) = V759), FALSE)), FALSE)</f>
        <v>1</v>
      </c>
      <c r="V759" s="30">
        <f>IFERROR(VALUE(RIGHT('Upload Data'!$A746, 6)), -1)</f>
        <v>-1</v>
      </c>
      <c r="W759" s="30"/>
      <c r="X759" s="30" t="b">
        <f>IFERROR(OR('Upload Data'!$B746 = "", IFERROR(AND(LEN(AA759) &gt;= 2, MATCH(AB759, listCertificateTypes, 0), AC759 &gt; -1, INT(AC759) = AC759), FALSE)), FALSE)</f>
        <v>1</v>
      </c>
      <c r="Y759" s="30">
        <f>IFERROR(FIND("-", 'Upload Data'!$B746, 1), 1000)</f>
        <v>1000</v>
      </c>
      <c r="Z759" s="30">
        <f>IFERROR(FIND("-", 'Upload Data'!$B746, Y759 + 1), 1000)</f>
        <v>1000</v>
      </c>
      <c r="AA759" s="30" t="str">
        <f>IFERROR(LEFT('Upload Data'!$B746, Y759 - 1), "")</f>
        <v/>
      </c>
      <c r="AB759" s="30" t="str">
        <f>IFERROR(MID('Upload Data'!$B746, Y759 + 1, Z759 - Y759 - 1), "")</f>
        <v/>
      </c>
      <c r="AC759" s="30">
        <f>IFERROR(VALUE(RIGHT('Upload Data'!$B746, 6)), -1)</f>
        <v>-1</v>
      </c>
    </row>
    <row r="760" spans="1:29">
      <c r="A760" s="29">
        <f t="shared" si="92"/>
        <v>747</v>
      </c>
      <c r="B760" s="28" t="b">
        <f>NOT(IFERROR('Upload Data'!A747 = "ERROR", TRUE))</f>
        <v>1</v>
      </c>
      <c r="C760" s="28">
        <f t="shared" si="93"/>
        <v>747</v>
      </c>
      <c r="D760" s="30" t="b">
        <f>IF(B760, ('Upload Data'!A747 &amp; 'Upload Data'!B747 &amp; 'Upload Data'!D747 &amp; 'Upload Data'!E747 &amp; 'Upload Data'!F747) &lt;&gt; "", FALSE)</f>
        <v>0</v>
      </c>
      <c r="E760" s="28" t="str">
        <f t="shared" si="97"/>
        <v/>
      </c>
      <c r="F760" s="28" t="str">
        <f t="shared" si="98"/>
        <v/>
      </c>
      <c r="G760" s="30" t="b">
        <f t="shared" si="91"/>
        <v>1</v>
      </c>
      <c r="H760" s="30" t="b">
        <f>IFERROR(AND(OR(NOT(D760), 'Upload Data'!$A747 &lt;&gt; "", 'Upload Data'!$B747 &lt;&gt; ""), I760, J760, S760 &lt;= 1), FALSE)</f>
        <v>1</v>
      </c>
      <c r="I760" s="30" t="b">
        <f t="shared" si="94"/>
        <v>1</v>
      </c>
      <c r="J760" s="30" t="b">
        <f t="shared" si="95"/>
        <v>1</v>
      </c>
      <c r="K760" s="31" t="s">
        <v>81</v>
      </c>
      <c r="L760" s="31" t="s">
        <v>81</v>
      </c>
      <c r="M760" s="30" t="b">
        <f>IFERROR(OR(NOT(D760), 'Upload Data'!E747 &lt;&gt; ""), FALSE)</f>
        <v>1</v>
      </c>
      <c r="N760" s="30" t="b">
        <f>IFERROR(OR(AND(NOT(D760), 'Upload Data'!F747 = ""), IFERROR(MATCH('Upload Data'!F747, listTradingRelationship, 0), FALSE)), FALSE)</f>
        <v>1</v>
      </c>
      <c r="O760" s="30"/>
      <c r="P760" s="30"/>
      <c r="Q760" s="30"/>
      <c r="R760" s="30" t="str">
        <f>IFERROR(IF('Upload Data'!$A747 &lt;&gt; "", 'Upload Data'!$A747, 'Upload Data'!$B747) &amp; "-" &amp; 'Upload Data'!$C747, "-")</f>
        <v>-</v>
      </c>
      <c r="S760" s="30">
        <f t="shared" si="96"/>
        <v>0</v>
      </c>
      <c r="T760" s="30"/>
      <c r="U760" s="30" t="b">
        <f>IFERROR(OR('Upload Data'!$A747 = "", IFERROR(AND(LEN('Upload Data'!$A747 ) = 11, LEFT('Upload Data'!$A747, 4) = "FSC-", MID('Upload Data'!$A747, 5, 1) &gt;= "A", MID('Upload Data'!$A747, 5, 1) &lt;= "Z", V760 &gt; 0, INT(V760) = V760), FALSE)), FALSE)</f>
        <v>1</v>
      </c>
      <c r="V760" s="30">
        <f>IFERROR(VALUE(RIGHT('Upload Data'!$A747, 6)), -1)</f>
        <v>-1</v>
      </c>
      <c r="W760" s="30"/>
      <c r="X760" s="30" t="b">
        <f>IFERROR(OR('Upload Data'!$B747 = "", IFERROR(AND(LEN(AA760) &gt;= 2, MATCH(AB760, listCertificateTypes, 0), AC760 &gt; -1, INT(AC760) = AC760), FALSE)), FALSE)</f>
        <v>1</v>
      </c>
      <c r="Y760" s="30">
        <f>IFERROR(FIND("-", 'Upload Data'!$B747, 1), 1000)</f>
        <v>1000</v>
      </c>
      <c r="Z760" s="30">
        <f>IFERROR(FIND("-", 'Upload Data'!$B747, Y760 + 1), 1000)</f>
        <v>1000</v>
      </c>
      <c r="AA760" s="30" t="str">
        <f>IFERROR(LEFT('Upload Data'!$B747, Y760 - 1), "")</f>
        <v/>
      </c>
      <c r="AB760" s="30" t="str">
        <f>IFERROR(MID('Upload Data'!$B747, Y760 + 1, Z760 - Y760 - 1), "")</f>
        <v/>
      </c>
      <c r="AC760" s="30">
        <f>IFERROR(VALUE(RIGHT('Upload Data'!$B747, 6)), -1)</f>
        <v>-1</v>
      </c>
    </row>
    <row r="761" spans="1:29">
      <c r="A761" s="29">
        <f t="shared" si="92"/>
        <v>748</v>
      </c>
      <c r="B761" s="28" t="b">
        <f>NOT(IFERROR('Upload Data'!A748 = "ERROR", TRUE))</f>
        <v>1</v>
      </c>
      <c r="C761" s="28">
        <f t="shared" si="93"/>
        <v>748</v>
      </c>
      <c r="D761" s="30" t="b">
        <f>IF(B761, ('Upload Data'!A748 &amp; 'Upload Data'!B748 &amp; 'Upload Data'!D748 &amp; 'Upload Data'!E748 &amp; 'Upload Data'!F748) &lt;&gt; "", FALSE)</f>
        <v>0</v>
      </c>
      <c r="E761" s="28" t="str">
        <f t="shared" si="97"/>
        <v/>
      </c>
      <c r="F761" s="28" t="str">
        <f t="shared" si="98"/>
        <v/>
      </c>
      <c r="G761" s="30" t="b">
        <f t="shared" si="91"/>
        <v>1</v>
      </c>
      <c r="H761" s="30" t="b">
        <f>IFERROR(AND(OR(NOT(D761), 'Upload Data'!$A748 &lt;&gt; "", 'Upload Data'!$B748 &lt;&gt; ""), I761, J761, S761 &lt;= 1), FALSE)</f>
        <v>1</v>
      </c>
      <c r="I761" s="30" t="b">
        <f t="shared" si="94"/>
        <v>1</v>
      </c>
      <c r="J761" s="30" t="b">
        <f t="shared" si="95"/>
        <v>1</v>
      </c>
      <c r="K761" s="31" t="s">
        <v>81</v>
      </c>
      <c r="L761" s="31" t="s">
        <v>81</v>
      </c>
      <c r="M761" s="30" t="b">
        <f>IFERROR(OR(NOT(D761), 'Upload Data'!E748 &lt;&gt; ""), FALSE)</f>
        <v>1</v>
      </c>
      <c r="N761" s="30" t="b">
        <f>IFERROR(OR(AND(NOT(D761), 'Upload Data'!F748 = ""), IFERROR(MATCH('Upload Data'!F748, listTradingRelationship, 0), FALSE)), FALSE)</f>
        <v>1</v>
      </c>
      <c r="O761" s="30"/>
      <c r="P761" s="30"/>
      <c r="Q761" s="30"/>
      <c r="R761" s="30" t="str">
        <f>IFERROR(IF('Upload Data'!$A748 &lt;&gt; "", 'Upload Data'!$A748, 'Upload Data'!$B748) &amp; "-" &amp; 'Upload Data'!$C748, "-")</f>
        <v>-</v>
      </c>
      <c r="S761" s="30">
        <f t="shared" si="96"/>
        <v>0</v>
      </c>
      <c r="T761" s="30"/>
      <c r="U761" s="30" t="b">
        <f>IFERROR(OR('Upload Data'!$A748 = "", IFERROR(AND(LEN('Upload Data'!$A748 ) = 11, LEFT('Upload Data'!$A748, 4) = "FSC-", MID('Upload Data'!$A748, 5, 1) &gt;= "A", MID('Upload Data'!$A748, 5, 1) &lt;= "Z", V761 &gt; 0, INT(V761) = V761), FALSE)), FALSE)</f>
        <v>1</v>
      </c>
      <c r="V761" s="30">
        <f>IFERROR(VALUE(RIGHT('Upload Data'!$A748, 6)), -1)</f>
        <v>-1</v>
      </c>
      <c r="W761" s="30"/>
      <c r="X761" s="30" t="b">
        <f>IFERROR(OR('Upload Data'!$B748 = "", IFERROR(AND(LEN(AA761) &gt;= 2, MATCH(AB761, listCertificateTypes, 0), AC761 &gt; -1, INT(AC761) = AC761), FALSE)), FALSE)</f>
        <v>1</v>
      </c>
      <c r="Y761" s="30">
        <f>IFERROR(FIND("-", 'Upload Data'!$B748, 1), 1000)</f>
        <v>1000</v>
      </c>
      <c r="Z761" s="30">
        <f>IFERROR(FIND("-", 'Upload Data'!$B748, Y761 + 1), 1000)</f>
        <v>1000</v>
      </c>
      <c r="AA761" s="30" t="str">
        <f>IFERROR(LEFT('Upload Data'!$B748, Y761 - 1), "")</f>
        <v/>
      </c>
      <c r="AB761" s="30" t="str">
        <f>IFERROR(MID('Upload Data'!$B748, Y761 + 1, Z761 - Y761 - 1), "")</f>
        <v/>
      </c>
      <c r="AC761" s="30">
        <f>IFERROR(VALUE(RIGHT('Upload Data'!$B748, 6)), -1)</f>
        <v>-1</v>
      </c>
    </row>
    <row r="762" spans="1:29">
      <c r="A762" s="29">
        <f t="shared" si="92"/>
        <v>749</v>
      </c>
      <c r="B762" s="28" t="b">
        <f>NOT(IFERROR('Upload Data'!A749 = "ERROR", TRUE))</f>
        <v>1</v>
      </c>
      <c r="C762" s="28">
        <f t="shared" si="93"/>
        <v>749</v>
      </c>
      <c r="D762" s="30" t="b">
        <f>IF(B762, ('Upload Data'!A749 &amp; 'Upload Data'!B749 &amp; 'Upload Data'!D749 &amp; 'Upload Data'!E749 &amp; 'Upload Data'!F749) &lt;&gt; "", FALSE)</f>
        <v>0</v>
      </c>
      <c r="E762" s="28" t="str">
        <f t="shared" si="97"/>
        <v/>
      </c>
      <c r="F762" s="28" t="str">
        <f t="shared" si="98"/>
        <v/>
      </c>
      <c r="G762" s="30" t="b">
        <f t="shared" si="91"/>
        <v>1</v>
      </c>
      <c r="H762" s="30" t="b">
        <f>IFERROR(AND(OR(NOT(D762), 'Upload Data'!$A749 &lt;&gt; "", 'Upload Data'!$B749 &lt;&gt; ""), I762, J762, S762 &lt;= 1), FALSE)</f>
        <v>1</v>
      </c>
      <c r="I762" s="30" t="b">
        <f t="shared" si="94"/>
        <v>1</v>
      </c>
      <c r="J762" s="30" t="b">
        <f t="shared" si="95"/>
        <v>1</v>
      </c>
      <c r="K762" s="31" t="s">
        <v>81</v>
      </c>
      <c r="L762" s="31" t="s">
        <v>81</v>
      </c>
      <c r="M762" s="30" t="b">
        <f>IFERROR(OR(NOT(D762), 'Upload Data'!E749 &lt;&gt; ""), FALSE)</f>
        <v>1</v>
      </c>
      <c r="N762" s="30" t="b">
        <f>IFERROR(OR(AND(NOT(D762), 'Upload Data'!F749 = ""), IFERROR(MATCH('Upload Data'!F749, listTradingRelationship, 0), FALSE)), FALSE)</f>
        <v>1</v>
      </c>
      <c r="O762" s="30"/>
      <c r="P762" s="30"/>
      <c r="Q762" s="30"/>
      <c r="R762" s="30" t="str">
        <f>IFERROR(IF('Upload Data'!$A749 &lt;&gt; "", 'Upload Data'!$A749, 'Upload Data'!$B749) &amp; "-" &amp; 'Upload Data'!$C749, "-")</f>
        <v>-</v>
      </c>
      <c r="S762" s="30">
        <f t="shared" si="96"/>
        <v>0</v>
      </c>
      <c r="T762" s="30"/>
      <c r="U762" s="30" t="b">
        <f>IFERROR(OR('Upload Data'!$A749 = "", IFERROR(AND(LEN('Upload Data'!$A749 ) = 11, LEFT('Upload Data'!$A749, 4) = "FSC-", MID('Upload Data'!$A749, 5, 1) &gt;= "A", MID('Upload Data'!$A749, 5, 1) &lt;= "Z", V762 &gt; 0, INT(V762) = V762), FALSE)), FALSE)</f>
        <v>1</v>
      </c>
      <c r="V762" s="30">
        <f>IFERROR(VALUE(RIGHT('Upload Data'!$A749, 6)), -1)</f>
        <v>-1</v>
      </c>
      <c r="W762" s="30"/>
      <c r="X762" s="30" t="b">
        <f>IFERROR(OR('Upload Data'!$B749 = "", IFERROR(AND(LEN(AA762) &gt;= 2, MATCH(AB762, listCertificateTypes, 0), AC762 &gt; -1, INT(AC762) = AC762), FALSE)), FALSE)</f>
        <v>1</v>
      </c>
      <c r="Y762" s="30">
        <f>IFERROR(FIND("-", 'Upload Data'!$B749, 1), 1000)</f>
        <v>1000</v>
      </c>
      <c r="Z762" s="30">
        <f>IFERROR(FIND("-", 'Upload Data'!$B749, Y762 + 1), 1000)</f>
        <v>1000</v>
      </c>
      <c r="AA762" s="30" t="str">
        <f>IFERROR(LEFT('Upload Data'!$B749, Y762 - 1), "")</f>
        <v/>
      </c>
      <c r="AB762" s="30" t="str">
        <f>IFERROR(MID('Upload Data'!$B749, Y762 + 1, Z762 - Y762 - 1), "")</f>
        <v/>
      </c>
      <c r="AC762" s="30">
        <f>IFERROR(VALUE(RIGHT('Upload Data'!$B749, 6)), -1)</f>
        <v>-1</v>
      </c>
    </row>
    <row r="763" spans="1:29">
      <c r="A763" s="29">
        <f t="shared" si="92"/>
        <v>750</v>
      </c>
      <c r="B763" s="28" t="b">
        <f>NOT(IFERROR('Upload Data'!A750 = "ERROR", TRUE))</f>
        <v>1</v>
      </c>
      <c r="C763" s="28">
        <f t="shared" si="93"/>
        <v>750</v>
      </c>
      <c r="D763" s="30" t="b">
        <f>IF(B763, ('Upload Data'!A750 &amp; 'Upload Data'!B750 &amp; 'Upload Data'!D750 &amp; 'Upload Data'!E750 &amp; 'Upload Data'!F750) &lt;&gt; "", FALSE)</f>
        <v>0</v>
      </c>
      <c r="E763" s="28" t="str">
        <f t="shared" si="97"/>
        <v/>
      </c>
      <c r="F763" s="28" t="str">
        <f t="shared" si="98"/>
        <v/>
      </c>
      <c r="G763" s="30" t="b">
        <f t="shared" si="91"/>
        <v>1</v>
      </c>
      <c r="H763" s="30" t="b">
        <f>IFERROR(AND(OR(NOT(D763), 'Upload Data'!$A750 &lt;&gt; "", 'Upload Data'!$B750 &lt;&gt; ""), I763, J763, S763 &lt;= 1), FALSE)</f>
        <v>1</v>
      </c>
      <c r="I763" s="30" t="b">
        <f t="shared" si="94"/>
        <v>1</v>
      </c>
      <c r="J763" s="30" t="b">
        <f t="shared" si="95"/>
        <v>1</v>
      </c>
      <c r="K763" s="31" t="s">
        <v>81</v>
      </c>
      <c r="L763" s="31" t="s">
        <v>81</v>
      </c>
      <c r="M763" s="30" t="b">
        <f>IFERROR(OR(NOT(D763), 'Upload Data'!E750 &lt;&gt; ""), FALSE)</f>
        <v>1</v>
      </c>
      <c r="N763" s="30" t="b">
        <f>IFERROR(OR(AND(NOT(D763), 'Upload Data'!F750 = ""), IFERROR(MATCH('Upload Data'!F750, listTradingRelationship, 0), FALSE)), FALSE)</f>
        <v>1</v>
      </c>
      <c r="O763" s="30"/>
      <c r="P763" s="30"/>
      <c r="Q763" s="30"/>
      <c r="R763" s="30" t="str">
        <f>IFERROR(IF('Upload Data'!$A750 &lt;&gt; "", 'Upload Data'!$A750, 'Upload Data'!$B750) &amp; "-" &amp; 'Upload Data'!$C750, "-")</f>
        <v>-</v>
      </c>
      <c r="S763" s="30">
        <f t="shared" si="96"/>
        <v>0</v>
      </c>
      <c r="T763" s="30"/>
      <c r="U763" s="30" t="b">
        <f>IFERROR(OR('Upload Data'!$A750 = "", IFERROR(AND(LEN('Upload Data'!$A750 ) = 11, LEFT('Upload Data'!$A750, 4) = "FSC-", MID('Upload Data'!$A750, 5, 1) &gt;= "A", MID('Upload Data'!$A750, 5, 1) &lt;= "Z", V763 &gt; 0, INT(V763) = V763), FALSE)), FALSE)</f>
        <v>1</v>
      </c>
      <c r="V763" s="30">
        <f>IFERROR(VALUE(RIGHT('Upload Data'!$A750, 6)), -1)</f>
        <v>-1</v>
      </c>
      <c r="W763" s="30"/>
      <c r="X763" s="30" t="b">
        <f>IFERROR(OR('Upload Data'!$B750 = "", IFERROR(AND(LEN(AA763) &gt;= 2, MATCH(AB763, listCertificateTypes, 0), AC763 &gt; -1, INT(AC763) = AC763), FALSE)), FALSE)</f>
        <v>1</v>
      </c>
      <c r="Y763" s="30">
        <f>IFERROR(FIND("-", 'Upload Data'!$B750, 1), 1000)</f>
        <v>1000</v>
      </c>
      <c r="Z763" s="30">
        <f>IFERROR(FIND("-", 'Upload Data'!$B750, Y763 + 1), 1000)</f>
        <v>1000</v>
      </c>
      <c r="AA763" s="30" t="str">
        <f>IFERROR(LEFT('Upload Data'!$B750, Y763 - 1), "")</f>
        <v/>
      </c>
      <c r="AB763" s="30" t="str">
        <f>IFERROR(MID('Upload Data'!$B750, Y763 + 1, Z763 - Y763 - 1), "")</f>
        <v/>
      </c>
      <c r="AC763" s="30">
        <f>IFERROR(VALUE(RIGHT('Upload Data'!$B750, 6)), -1)</f>
        <v>-1</v>
      </c>
    </row>
    <row r="764" spans="1:29">
      <c r="A764" s="29">
        <f t="shared" si="92"/>
        <v>751</v>
      </c>
      <c r="B764" s="28" t="b">
        <f>NOT(IFERROR('Upload Data'!A751 = "ERROR", TRUE))</f>
        <v>1</v>
      </c>
      <c r="C764" s="28">
        <f t="shared" si="93"/>
        <v>751</v>
      </c>
      <c r="D764" s="30" t="b">
        <f>IF(B764, ('Upload Data'!A751 &amp; 'Upload Data'!B751 &amp; 'Upload Data'!D751 &amp; 'Upload Data'!E751 &amp; 'Upload Data'!F751) &lt;&gt; "", FALSE)</f>
        <v>0</v>
      </c>
      <c r="E764" s="28" t="str">
        <f t="shared" si="97"/>
        <v/>
      </c>
      <c r="F764" s="28" t="str">
        <f t="shared" si="98"/>
        <v/>
      </c>
      <c r="G764" s="30" t="b">
        <f t="shared" si="91"/>
        <v>1</v>
      </c>
      <c r="H764" s="30" t="b">
        <f>IFERROR(AND(OR(NOT(D764), 'Upload Data'!$A751 &lt;&gt; "", 'Upload Data'!$B751 &lt;&gt; ""), I764, J764, S764 &lt;= 1), FALSE)</f>
        <v>1</v>
      </c>
      <c r="I764" s="30" t="b">
        <f t="shared" si="94"/>
        <v>1</v>
      </c>
      <c r="J764" s="30" t="b">
        <f t="shared" si="95"/>
        <v>1</v>
      </c>
      <c r="K764" s="31" t="s">
        <v>81</v>
      </c>
      <c r="L764" s="31" t="s">
        <v>81</v>
      </c>
      <c r="M764" s="30" t="b">
        <f>IFERROR(OR(NOT(D764), 'Upload Data'!E751 &lt;&gt; ""), FALSE)</f>
        <v>1</v>
      </c>
      <c r="N764" s="30" t="b">
        <f>IFERROR(OR(AND(NOT(D764), 'Upload Data'!F751 = ""), IFERROR(MATCH('Upload Data'!F751, listTradingRelationship, 0), FALSE)), FALSE)</f>
        <v>1</v>
      </c>
      <c r="O764" s="30"/>
      <c r="P764" s="30"/>
      <c r="Q764" s="30"/>
      <c r="R764" s="30" t="str">
        <f>IFERROR(IF('Upload Data'!$A751 &lt;&gt; "", 'Upload Data'!$A751, 'Upload Data'!$B751) &amp; "-" &amp; 'Upload Data'!$C751, "-")</f>
        <v>-</v>
      </c>
      <c r="S764" s="30">
        <f t="shared" si="96"/>
        <v>0</v>
      </c>
      <c r="T764" s="30"/>
      <c r="U764" s="30" t="b">
        <f>IFERROR(OR('Upload Data'!$A751 = "", IFERROR(AND(LEN('Upload Data'!$A751 ) = 11, LEFT('Upload Data'!$A751, 4) = "FSC-", MID('Upload Data'!$A751, 5, 1) &gt;= "A", MID('Upload Data'!$A751, 5, 1) &lt;= "Z", V764 &gt; 0, INT(V764) = V764), FALSE)), FALSE)</f>
        <v>1</v>
      </c>
      <c r="V764" s="30">
        <f>IFERROR(VALUE(RIGHT('Upload Data'!$A751, 6)), -1)</f>
        <v>-1</v>
      </c>
      <c r="W764" s="30"/>
      <c r="X764" s="30" t="b">
        <f>IFERROR(OR('Upload Data'!$B751 = "", IFERROR(AND(LEN(AA764) &gt;= 2, MATCH(AB764, listCertificateTypes, 0), AC764 &gt; -1, INT(AC764) = AC764), FALSE)), FALSE)</f>
        <v>1</v>
      </c>
      <c r="Y764" s="30">
        <f>IFERROR(FIND("-", 'Upload Data'!$B751, 1), 1000)</f>
        <v>1000</v>
      </c>
      <c r="Z764" s="30">
        <f>IFERROR(FIND("-", 'Upload Data'!$B751, Y764 + 1), 1000)</f>
        <v>1000</v>
      </c>
      <c r="AA764" s="30" t="str">
        <f>IFERROR(LEFT('Upload Data'!$B751, Y764 - 1), "")</f>
        <v/>
      </c>
      <c r="AB764" s="30" t="str">
        <f>IFERROR(MID('Upload Data'!$B751, Y764 + 1, Z764 - Y764 - 1), "")</f>
        <v/>
      </c>
      <c r="AC764" s="30">
        <f>IFERROR(VALUE(RIGHT('Upload Data'!$B751, 6)), -1)</f>
        <v>-1</v>
      </c>
    </row>
    <row r="765" spans="1:29">
      <c r="A765" s="29">
        <f t="shared" si="92"/>
        <v>752</v>
      </c>
      <c r="B765" s="28" t="b">
        <f>NOT(IFERROR('Upload Data'!A752 = "ERROR", TRUE))</f>
        <v>1</v>
      </c>
      <c r="C765" s="28">
        <f t="shared" si="93"/>
        <v>752</v>
      </c>
      <c r="D765" s="30" t="b">
        <f>IF(B765, ('Upload Data'!A752 &amp; 'Upload Data'!B752 &amp; 'Upload Data'!D752 &amp; 'Upload Data'!E752 &amp; 'Upload Data'!F752) &lt;&gt; "", FALSE)</f>
        <v>0</v>
      </c>
      <c r="E765" s="28" t="str">
        <f t="shared" si="97"/>
        <v/>
      </c>
      <c r="F765" s="28" t="str">
        <f t="shared" si="98"/>
        <v/>
      </c>
      <c r="G765" s="30" t="b">
        <f t="shared" si="91"/>
        <v>1</v>
      </c>
      <c r="H765" s="30" t="b">
        <f>IFERROR(AND(OR(NOT(D765), 'Upload Data'!$A752 &lt;&gt; "", 'Upload Data'!$B752 &lt;&gt; ""), I765, J765, S765 &lt;= 1), FALSE)</f>
        <v>1</v>
      </c>
      <c r="I765" s="30" t="b">
        <f t="shared" si="94"/>
        <v>1</v>
      </c>
      <c r="J765" s="30" t="b">
        <f t="shared" si="95"/>
        <v>1</v>
      </c>
      <c r="K765" s="31" t="s">
        <v>81</v>
      </c>
      <c r="L765" s="31" t="s">
        <v>81</v>
      </c>
      <c r="M765" s="30" t="b">
        <f>IFERROR(OR(NOT(D765), 'Upload Data'!E752 &lt;&gt; ""), FALSE)</f>
        <v>1</v>
      </c>
      <c r="N765" s="30" t="b">
        <f>IFERROR(OR(AND(NOT(D765), 'Upload Data'!F752 = ""), IFERROR(MATCH('Upload Data'!F752, listTradingRelationship, 0), FALSE)), FALSE)</f>
        <v>1</v>
      </c>
      <c r="O765" s="30"/>
      <c r="P765" s="30"/>
      <c r="Q765" s="30"/>
      <c r="R765" s="30" t="str">
        <f>IFERROR(IF('Upload Data'!$A752 &lt;&gt; "", 'Upload Data'!$A752, 'Upload Data'!$B752) &amp; "-" &amp; 'Upload Data'!$C752, "-")</f>
        <v>-</v>
      </c>
      <c r="S765" s="30">
        <f t="shared" si="96"/>
        <v>0</v>
      </c>
      <c r="T765" s="30"/>
      <c r="U765" s="30" t="b">
        <f>IFERROR(OR('Upload Data'!$A752 = "", IFERROR(AND(LEN('Upload Data'!$A752 ) = 11, LEFT('Upload Data'!$A752, 4) = "FSC-", MID('Upload Data'!$A752, 5, 1) &gt;= "A", MID('Upload Data'!$A752, 5, 1) &lt;= "Z", V765 &gt; 0, INT(V765) = V765), FALSE)), FALSE)</f>
        <v>1</v>
      </c>
      <c r="V765" s="30">
        <f>IFERROR(VALUE(RIGHT('Upload Data'!$A752, 6)), -1)</f>
        <v>-1</v>
      </c>
      <c r="W765" s="30"/>
      <c r="X765" s="30" t="b">
        <f>IFERROR(OR('Upload Data'!$B752 = "", IFERROR(AND(LEN(AA765) &gt;= 2, MATCH(AB765, listCertificateTypes, 0), AC765 &gt; -1, INT(AC765) = AC765), FALSE)), FALSE)</f>
        <v>1</v>
      </c>
      <c r="Y765" s="30">
        <f>IFERROR(FIND("-", 'Upload Data'!$B752, 1), 1000)</f>
        <v>1000</v>
      </c>
      <c r="Z765" s="30">
        <f>IFERROR(FIND("-", 'Upload Data'!$B752, Y765 + 1), 1000)</f>
        <v>1000</v>
      </c>
      <c r="AA765" s="30" t="str">
        <f>IFERROR(LEFT('Upload Data'!$B752, Y765 - 1), "")</f>
        <v/>
      </c>
      <c r="AB765" s="30" t="str">
        <f>IFERROR(MID('Upload Data'!$B752, Y765 + 1, Z765 - Y765 - 1), "")</f>
        <v/>
      </c>
      <c r="AC765" s="30">
        <f>IFERROR(VALUE(RIGHT('Upload Data'!$B752, 6)), -1)</f>
        <v>-1</v>
      </c>
    </row>
    <row r="766" spans="1:29">
      <c r="A766" s="29">
        <f t="shared" si="92"/>
        <v>753</v>
      </c>
      <c r="B766" s="28" t="b">
        <f>NOT(IFERROR('Upload Data'!A753 = "ERROR", TRUE))</f>
        <v>1</v>
      </c>
      <c r="C766" s="28">
        <f t="shared" si="93"/>
        <v>753</v>
      </c>
      <c r="D766" s="30" t="b">
        <f>IF(B766, ('Upload Data'!A753 &amp; 'Upload Data'!B753 &amp; 'Upload Data'!D753 &amp; 'Upload Data'!E753 &amp; 'Upload Data'!F753) &lt;&gt; "", FALSE)</f>
        <v>0</v>
      </c>
      <c r="E766" s="28" t="str">
        <f t="shared" si="97"/>
        <v/>
      </c>
      <c r="F766" s="28" t="str">
        <f t="shared" si="98"/>
        <v/>
      </c>
      <c r="G766" s="30" t="b">
        <f t="shared" si="91"/>
        <v>1</v>
      </c>
      <c r="H766" s="30" t="b">
        <f>IFERROR(AND(OR(NOT(D766), 'Upload Data'!$A753 &lt;&gt; "", 'Upload Data'!$B753 &lt;&gt; ""), I766, J766, S766 &lt;= 1), FALSE)</f>
        <v>1</v>
      </c>
      <c r="I766" s="30" t="b">
        <f t="shared" si="94"/>
        <v>1</v>
      </c>
      <c r="J766" s="30" t="b">
        <f t="shared" si="95"/>
        <v>1</v>
      </c>
      <c r="K766" s="31" t="s">
        <v>81</v>
      </c>
      <c r="L766" s="31" t="s">
        <v>81</v>
      </c>
      <c r="M766" s="30" t="b">
        <f>IFERROR(OR(NOT(D766), 'Upload Data'!E753 &lt;&gt; ""), FALSE)</f>
        <v>1</v>
      </c>
      <c r="N766" s="30" t="b">
        <f>IFERROR(OR(AND(NOT(D766), 'Upload Data'!F753 = ""), IFERROR(MATCH('Upload Data'!F753, listTradingRelationship, 0), FALSE)), FALSE)</f>
        <v>1</v>
      </c>
      <c r="O766" s="30"/>
      <c r="P766" s="30"/>
      <c r="Q766" s="30"/>
      <c r="R766" s="30" t="str">
        <f>IFERROR(IF('Upload Data'!$A753 &lt;&gt; "", 'Upload Data'!$A753, 'Upload Data'!$B753) &amp; "-" &amp; 'Upload Data'!$C753, "-")</f>
        <v>-</v>
      </c>
      <c r="S766" s="30">
        <f t="shared" si="96"/>
        <v>0</v>
      </c>
      <c r="T766" s="30"/>
      <c r="U766" s="30" t="b">
        <f>IFERROR(OR('Upload Data'!$A753 = "", IFERROR(AND(LEN('Upload Data'!$A753 ) = 11, LEFT('Upload Data'!$A753, 4) = "FSC-", MID('Upload Data'!$A753, 5, 1) &gt;= "A", MID('Upload Data'!$A753, 5, 1) &lt;= "Z", V766 &gt; 0, INT(V766) = V766), FALSE)), FALSE)</f>
        <v>1</v>
      </c>
      <c r="V766" s="30">
        <f>IFERROR(VALUE(RIGHT('Upload Data'!$A753, 6)), -1)</f>
        <v>-1</v>
      </c>
      <c r="W766" s="30"/>
      <c r="X766" s="30" t="b">
        <f>IFERROR(OR('Upload Data'!$B753 = "", IFERROR(AND(LEN(AA766) &gt;= 2, MATCH(AB766, listCertificateTypes, 0), AC766 &gt; -1, INT(AC766) = AC766), FALSE)), FALSE)</f>
        <v>1</v>
      </c>
      <c r="Y766" s="30">
        <f>IFERROR(FIND("-", 'Upload Data'!$B753, 1), 1000)</f>
        <v>1000</v>
      </c>
      <c r="Z766" s="30">
        <f>IFERROR(FIND("-", 'Upload Data'!$B753, Y766 + 1), 1000)</f>
        <v>1000</v>
      </c>
      <c r="AA766" s="30" t="str">
        <f>IFERROR(LEFT('Upload Data'!$B753, Y766 - 1), "")</f>
        <v/>
      </c>
      <c r="AB766" s="30" t="str">
        <f>IFERROR(MID('Upload Data'!$B753, Y766 + 1, Z766 - Y766 - 1), "")</f>
        <v/>
      </c>
      <c r="AC766" s="30">
        <f>IFERROR(VALUE(RIGHT('Upload Data'!$B753, 6)), -1)</f>
        <v>-1</v>
      </c>
    </row>
    <row r="767" spans="1:29">
      <c r="A767" s="29">
        <f t="shared" si="92"/>
        <v>754</v>
      </c>
      <c r="B767" s="28" t="b">
        <f>NOT(IFERROR('Upload Data'!A754 = "ERROR", TRUE))</f>
        <v>1</v>
      </c>
      <c r="C767" s="28">
        <f t="shared" si="93"/>
        <v>754</v>
      </c>
      <c r="D767" s="30" t="b">
        <f>IF(B767, ('Upload Data'!A754 &amp; 'Upload Data'!B754 &amp; 'Upload Data'!D754 &amp; 'Upload Data'!E754 &amp; 'Upload Data'!F754) &lt;&gt; "", FALSE)</f>
        <v>0</v>
      </c>
      <c r="E767" s="28" t="str">
        <f t="shared" si="97"/>
        <v/>
      </c>
      <c r="F767" s="28" t="str">
        <f t="shared" si="98"/>
        <v/>
      </c>
      <c r="G767" s="30" t="b">
        <f t="shared" si="91"/>
        <v>1</v>
      </c>
      <c r="H767" s="30" t="b">
        <f>IFERROR(AND(OR(NOT(D767), 'Upload Data'!$A754 &lt;&gt; "", 'Upload Data'!$B754 &lt;&gt; ""), I767, J767, S767 &lt;= 1), FALSE)</f>
        <v>1</v>
      </c>
      <c r="I767" s="30" t="b">
        <f t="shared" si="94"/>
        <v>1</v>
      </c>
      <c r="J767" s="30" t="b">
        <f t="shared" si="95"/>
        <v>1</v>
      </c>
      <c r="K767" s="31" t="s">
        <v>81</v>
      </c>
      <c r="L767" s="31" t="s">
        <v>81</v>
      </c>
      <c r="M767" s="30" t="b">
        <f>IFERROR(OR(NOT(D767), 'Upload Data'!E754 &lt;&gt; ""), FALSE)</f>
        <v>1</v>
      </c>
      <c r="N767" s="30" t="b">
        <f>IFERROR(OR(AND(NOT(D767), 'Upload Data'!F754 = ""), IFERROR(MATCH('Upload Data'!F754, listTradingRelationship, 0), FALSE)), FALSE)</f>
        <v>1</v>
      </c>
      <c r="O767" s="30"/>
      <c r="P767" s="30"/>
      <c r="Q767" s="30"/>
      <c r="R767" s="30" t="str">
        <f>IFERROR(IF('Upload Data'!$A754 &lt;&gt; "", 'Upload Data'!$A754, 'Upload Data'!$B754) &amp; "-" &amp; 'Upload Data'!$C754, "-")</f>
        <v>-</v>
      </c>
      <c r="S767" s="30">
        <f t="shared" si="96"/>
        <v>0</v>
      </c>
      <c r="T767" s="30"/>
      <c r="U767" s="30" t="b">
        <f>IFERROR(OR('Upload Data'!$A754 = "", IFERROR(AND(LEN('Upload Data'!$A754 ) = 11, LEFT('Upload Data'!$A754, 4) = "FSC-", MID('Upload Data'!$A754, 5, 1) &gt;= "A", MID('Upload Data'!$A754, 5, 1) &lt;= "Z", V767 &gt; 0, INT(V767) = V767), FALSE)), FALSE)</f>
        <v>1</v>
      </c>
      <c r="V767" s="30">
        <f>IFERROR(VALUE(RIGHT('Upload Data'!$A754, 6)), -1)</f>
        <v>-1</v>
      </c>
      <c r="W767" s="30"/>
      <c r="X767" s="30" t="b">
        <f>IFERROR(OR('Upload Data'!$B754 = "", IFERROR(AND(LEN(AA767) &gt;= 2, MATCH(AB767, listCertificateTypes, 0), AC767 &gt; -1, INT(AC767) = AC767), FALSE)), FALSE)</f>
        <v>1</v>
      </c>
      <c r="Y767" s="30">
        <f>IFERROR(FIND("-", 'Upload Data'!$B754, 1), 1000)</f>
        <v>1000</v>
      </c>
      <c r="Z767" s="30">
        <f>IFERROR(FIND("-", 'Upload Data'!$B754, Y767 + 1), 1000)</f>
        <v>1000</v>
      </c>
      <c r="AA767" s="30" t="str">
        <f>IFERROR(LEFT('Upload Data'!$B754, Y767 - 1), "")</f>
        <v/>
      </c>
      <c r="AB767" s="30" t="str">
        <f>IFERROR(MID('Upload Data'!$B754, Y767 + 1, Z767 - Y767 - 1), "")</f>
        <v/>
      </c>
      <c r="AC767" s="30">
        <f>IFERROR(VALUE(RIGHT('Upload Data'!$B754, 6)), -1)</f>
        <v>-1</v>
      </c>
    </row>
    <row r="768" spans="1:29">
      <c r="A768" s="29">
        <f t="shared" si="92"/>
        <v>755</v>
      </c>
      <c r="B768" s="28" t="b">
        <f>NOT(IFERROR('Upload Data'!A755 = "ERROR", TRUE))</f>
        <v>1</v>
      </c>
      <c r="C768" s="28">
        <f t="shared" si="93"/>
        <v>755</v>
      </c>
      <c r="D768" s="30" t="b">
        <f>IF(B768, ('Upload Data'!A755 &amp; 'Upload Data'!B755 &amp; 'Upload Data'!D755 &amp; 'Upload Data'!E755 &amp; 'Upload Data'!F755) &lt;&gt; "", FALSE)</f>
        <v>0</v>
      </c>
      <c r="E768" s="28" t="str">
        <f t="shared" si="97"/>
        <v/>
      </c>
      <c r="F768" s="28" t="str">
        <f t="shared" si="98"/>
        <v/>
      </c>
      <c r="G768" s="30" t="b">
        <f t="shared" si="91"/>
        <v>1</v>
      </c>
      <c r="H768" s="30" t="b">
        <f>IFERROR(AND(OR(NOT(D768), 'Upload Data'!$A755 &lt;&gt; "", 'Upload Data'!$B755 &lt;&gt; ""), I768, J768, S768 &lt;= 1), FALSE)</f>
        <v>1</v>
      </c>
      <c r="I768" s="30" t="b">
        <f t="shared" si="94"/>
        <v>1</v>
      </c>
      <c r="J768" s="30" t="b">
        <f t="shared" si="95"/>
        <v>1</v>
      </c>
      <c r="K768" s="31" t="s">
        <v>81</v>
      </c>
      <c r="L768" s="31" t="s">
        <v>81</v>
      </c>
      <c r="M768" s="30" t="b">
        <f>IFERROR(OR(NOT(D768), 'Upload Data'!E755 &lt;&gt; ""), FALSE)</f>
        <v>1</v>
      </c>
      <c r="N768" s="30" t="b">
        <f>IFERROR(OR(AND(NOT(D768), 'Upload Data'!F755 = ""), IFERROR(MATCH('Upload Data'!F755, listTradingRelationship, 0), FALSE)), FALSE)</f>
        <v>1</v>
      </c>
      <c r="O768" s="30"/>
      <c r="P768" s="30"/>
      <c r="Q768" s="30"/>
      <c r="R768" s="30" t="str">
        <f>IFERROR(IF('Upload Data'!$A755 &lt;&gt; "", 'Upload Data'!$A755, 'Upload Data'!$B755) &amp; "-" &amp; 'Upload Data'!$C755, "-")</f>
        <v>-</v>
      </c>
      <c r="S768" s="30">
        <f t="shared" si="96"/>
        <v>0</v>
      </c>
      <c r="T768" s="30"/>
      <c r="U768" s="30" t="b">
        <f>IFERROR(OR('Upload Data'!$A755 = "", IFERROR(AND(LEN('Upload Data'!$A755 ) = 11, LEFT('Upload Data'!$A755, 4) = "FSC-", MID('Upload Data'!$A755, 5, 1) &gt;= "A", MID('Upload Data'!$A755, 5, 1) &lt;= "Z", V768 &gt; 0, INT(V768) = V768), FALSE)), FALSE)</f>
        <v>1</v>
      </c>
      <c r="V768" s="30">
        <f>IFERROR(VALUE(RIGHT('Upload Data'!$A755, 6)), -1)</f>
        <v>-1</v>
      </c>
      <c r="W768" s="30"/>
      <c r="X768" s="30" t="b">
        <f>IFERROR(OR('Upload Data'!$B755 = "", IFERROR(AND(LEN(AA768) &gt;= 2, MATCH(AB768, listCertificateTypes, 0), AC768 &gt; -1, INT(AC768) = AC768), FALSE)), FALSE)</f>
        <v>1</v>
      </c>
      <c r="Y768" s="30">
        <f>IFERROR(FIND("-", 'Upload Data'!$B755, 1), 1000)</f>
        <v>1000</v>
      </c>
      <c r="Z768" s="30">
        <f>IFERROR(FIND("-", 'Upload Data'!$B755, Y768 + 1), 1000)</f>
        <v>1000</v>
      </c>
      <c r="AA768" s="30" t="str">
        <f>IFERROR(LEFT('Upload Data'!$B755, Y768 - 1), "")</f>
        <v/>
      </c>
      <c r="AB768" s="30" t="str">
        <f>IFERROR(MID('Upload Data'!$B755, Y768 + 1, Z768 - Y768 - 1), "")</f>
        <v/>
      </c>
      <c r="AC768" s="30">
        <f>IFERROR(VALUE(RIGHT('Upload Data'!$B755, 6)), -1)</f>
        <v>-1</v>
      </c>
    </row>
    <row r="769" spans="1:29">
      <c r="A769" s="29">
        <f t="shared" si="92"/>
        <v>756</v>
      </c>
      <c r="B769" s="28" t="b">
        <f>NOT(IFERROR('Upload Data'!A756 = "ERROR", TRUE))</f>
        <v>1</v>
      </c>
      <c r="C769" s="28">
        <f t="shared" si="93"/>
        <v>756</v>
      </c>
      <c r="D769" s="30" t="b">
        <f>IF(B769, ('Upload Data'!A756 &amp; 'Upload Data'!B756 &amp; 'Upload Data'!D756 &amp; 'Upload Data'!E756 &amp; 'Upload Data'!F756) &lt;&gt; "", FALSE)</f>
        <v>0</v>
      </c>
      <c r="E769" s="28" t="str">
        <f t="shared" si="97"/>
        <v/>
      </c>
      <c r="F769" s="28" t="str">
        <f t="shared" si="98"/>
        <v/>
      </c>
      <c r="G769" s="30" t="b">
        <f t="shared" si="91"/>
        <v>1</v>
      </c>
      <c r="H769" s="30" t="b">
        <f>IFERROR(AND(OR(NOT(D769), 'Upload Data'!$A756 &lt;&gt; "", 'Upload Data'!$B756 &lt;&gt; ""), I769, J769, S769 &lt;= 1), FALSE)</f>
        <v>1</v>
      </c>
      <c r="I769" s="30" t="b">
        <f t="shared" si="94"/>
        <v>1</v>
      </c>
      <c r="J769" s="30" t="b">
        <f t="shared" si="95"/>
        <v>1</v>
      </c>
      <c r="K769" s="31" t="s">
        <v>81</v>
      </c>
      <c r="L769" s="31" t="s">
        <v>81</v>
      </c>
      <c r="M769" s="30" t="b">
        <f>IFERROR(OR(NOT(D769), 'Upload Data'!E756 &lt;&gt; ""), FALSE)</f>
        <v>1</v>
      </c>
      <c r="N769" s="30" t="b">
        <f>IFERROR(OR(AND(NOT(D769), 'Upload Data'!F756 = ""), IFERROR(MATCH('Upload Data'!F756, listTradingRelationship, 0), FALSE)), FALSE)</f>
        <v>1</v>
      </c>
      <c r="O769" s="30"/>
      <c r="P769" s="30"/>
      <c r="Q769" s="30"/>
      <c r="R769" s="30" t="str">
        <f>IFERROR(IF('Upload Data'!$A756 &lt;&gt; "", 'Upload Data'!$A756, 'Upload Data'!$B756) &amp; "-" &amp; 'Upload Data'!$C756, "-")</f>
        <v>-</v>
      </c>
      <c r="S769" s="30">
        <f t="shared" si="96"/>
        <v>0</v>
      </c>
      <c r="T769" s="30"/>
      <c r="U769" s="30" t="b">
        <f>IFERROR(OR('Upload Data'!$A756 = "", IFERROR(AND(LEN('Upload Data'!$A756 ) = 11, LEFT('Upload Data'!$A756, 4) = "FSC-", MID('Upload Data'!$A756, 5, 1) &gt;= "A", MID('Upload Data'!$A756, 5, 1) &lt;= "Z", V769 &gt; 0, INT(V769) = V769), FALSE)), FALSE)</f>
        <v>1</v>
      </c>
      <c r="V769" s="30">
        <f>IFERROR(VALUE(RIGHT('Upload Data'!$A756, 6)), -1)</f>
        <v>-1</v>
      </c>
      <c r="W769" s="30"/>
      <c r="X769" s="30" t="b">
        <f>IFERROR(OR('Upload Data'!$B756 = "", IFERROR(AND(LEN(AA769) &gt;= 2, MATCH(AB769, listCertificateTypes, 0), AC769 &gt; -1, INT(AC769) = AC769), FALSE)), FALSE)</f>
        <v>1</v>
      </c>
      <c r="Y769" s="30">
        <f>IFERROR(FIND("-", 'Upload Data'!$B756, 1), 1000)</f>
        <v>1000</v>
      </c>
      <c r="Z769" s="30">
        <f>IFERROR(FIND("-", 'Upload Data'!$B756, Y769 + 1), 1000)</f>
        <v>1000</v>
      </c>
      <c r="AA769" s="30" t="str">
        <f>IFERROR(LEFT('Upload Data'!$B756, Y769 - 1), "")</f>
        <v/>
      </c>
      <c r="AB769" s="30" t="str">
        <f>IFERROR(MID('Upload Data'!$B756, Y769 + 1, Z769 - Y769 - 1), "")</f>
        <v/>
      </c>
      <c r="AC769" s="30">
        <f>IFERROR(VALUE(RIGHT('Upload Data'!$B756, 6)), -1)</f>
        <v>-1</v>
      </c>
    </row>
    <row r="770" spans="1:29">
      <c r="A770" s="29">
        <f t="shared" si="92"/>
        <v>757</v>
      </c>
      <c r="B770" s="28" t="b">
        <f>NOT(IFERROR('Upload Data'!A757 = "ERROR", TRUE))</f>
        <v>1</v>
      </c>
      <c r="C770" s="28">
        <f t="shared" si="93"/>
        <v>757</v>
      </c>
      <c r="D770" s="30" t="b">
        <f>IF(B770, ('Upload Data'!A757 &amp; 'Upload Data'!B757 &amp; 'Upload Data'!D757 &amp; 'Upload Data'!E757 &amp; 'Upload Data'!F757) &lt;&gt; "", FALSE)</f>
        <v>0</v>
      </c>
      <c r="E770" s="28" t="str">
        <f t="shared" si="97"/>
        <v/>
      </c>
      <c r="F770" s="28" t="str">
        <f t="shared" si="98"/>
        <v/>
      </c>
      <c r="G770" s="30" t="b">
        <f t="shared" si="91"/>
        <v>1</v>
      </c>
      <c r="H770" s="30" t="b">
        <f>IFERROR(AND(OR(NOT(D770), 'Upload Data'!$A757 &lt;&gt; "", 'Upload Data'!$B757 &lt;&gt; ""), I770, J770, S770 &lt;= 1), FALSE)</f>
        <v>1</v>
      </c>
      <c r="I770" s="30" t="b">
        <f t="shared" si="94"/>
        <v>1</v>
      </c>
      <c r="J770" s="30" t="b">
        <f t="shared" si="95"/>
        <v>1</v>
      </c>
      <c r="K770" s="31" t="s">
        <v>81</v>
      </c>
      <c r="L770" s="31" t="s">
        <v>81</v>
      </c>
      <c r="M770" s="30" t="b">
        <f>IFERROR(OR(NOT(D770), 'Upload Data'!E757 &lt;&gt; ""), FALSE)</f>
        <v>1</v>
      </c>
      <c r="N770" s="30" t="b">
        <f>IFERROR(OR(AND(NOT(D770), 'Upload Data'!F757 = ""), IFERROR(MATCH('Upload Data'!F757, listTradingRelationship, 0), FALSE)), FALSE)</f>
        <v>1</v>
      </c>
      <c r="O770" s="30"/>
      <c r="P770" s="30"/>
      <c r="Q770" s="30"/>
      <c r="R770" s="30" t="str">
        <f>IFERROR(IF('Upload Data'!$A757 &lt;&gt; "", 'Upload Data'!$A757, 'Upload Data'!$B757) &amp; "-" &amp; 'Upload Data'!$C757, "-")</f>
        <v>-</v>
      </c>
      <c r="S770" s="30">
        <f t="shared" si="96"/>
        <v>0</v>
      </c>
      <c r="T770" s="30"/>
      <c r="U770" s="30" t="b">
        <f>IFERROR(OR('Upload Data'!$A757 = "", IFERROR(AND(LEN('Upload Data'!$A757 ) = 11, LEFT('Upload Data'!$A757, 4) = "FSC-", MID('Upload Data'!$A757, 5, 1) &gt;= "A", MID('Upload Data'!$A757, 5, 1) &lt;= "Z", V770 &gt; 0, INT(V770) = V770), FALSE)), FALSE)</f>
        <v>1</v>
      </c>
      <c r="V770" s="30">
        <f>IFERROR(VALUE(RIGHT('Upload Data'!$A757, 6)), -1)</f>
        <v>-1</v>
      </c>
      <c r="W770" s="30"/>
      <c r="X770" s="30" t="b">
        <f>IFERROR(OR('Upload Data'!$B757 = "", IFERROR(AND(LEN(AA770) &gt;= 2, MATCH(AB770, listCertificateTypes, 0), AC770 &gt; -1, INT(AC770) = AC770), FALSE)), FALSE)</f>
        <v>1</v>
      </c>
      <c r="Y770" s="30">
        <f>IFERROR(FIND("-", 'Upload Data'!$B757, 1), 1000)</f>
        <v>1000</v>
      </c>
      <c r="Z770" s="30">
        <f>IFERROR(FIND("-", 'Upload Data'!$B757, Y770 + 1), 1000)</f>
        <v>1000</v>
      </c>
      <c r="AA770" s="30" t="str">
        <f>IFERROR(LEFT('Upload Data'!$B757, Y770 - 1), "")</f>
        <v/>
      </c>
      <c r="AB770" s="30" t="str">
        <f>IFERROR(MID('Upload Data'!$B757, Y770 + 1, Z770 - Y770 - 1), "")</f>
        <v/>
      </c>
      <c r="AC770" s="30">
        <f>IFERROR(VALUE(RIGHT('Upload Data'!$B757, 6)), -1)</f>
        <v>-1</v>
      </c>
    </row>
    <row r="771" spans="1:29">
      <c r="A771" s="29">
        <f t="shared" si="92"/>
        <v>758</v>
      </c>
      <c r="B771" s="28" t="b">
        <f>NOT(IFERROR('Upload Data'!A758 = "ERROR", TRUE))</f>
        <v>1</v>
      </c>
      <c r="C771" s="28">
        <f t="shared" si="93"/>
        <v>758</v>
      </c>
      <c r="D771" s="30" t="b">
        <f>IF(B771, ('Upload Data'!A758 &amp; 'Upload Data'!B758 &amp; 'Upload Data'!D758 &amp; 'Upload Data'!E758 &amp; 'Upload Data'!F758) &lt;&gt; "", FALSE)</f>
        <v>0</v>
      </c>
      <c r="E771" s="28" t="str">
        <f t="shared" si="97"/>
        <v/>
      </c>
      <c r="F771" s="28" t="str">
        <f t="shared" si="98"/>
        <v/>
      </c>
      <c r="G771" s="30" t="b">
        <f t="shared" si="91"/>
        <v>1</v>
      </c>
      <c r="H771" s="30" t="b">
        <f>IFERROR(AND(OR(NOT(D771), 'Upload Data'!$A758 &lt;&gt; "", 'Upload Data'!$B758 &lt;&gt; ""), I771, J771, S771 &lt;= 1), FALSE)</f>
        <v>1</v>
      </c>
      <c r="I771" s="30" t="b">
        <f t="shared" si="94"/>
        <v>1</v>
      </c>
      <c r="J771" s="30" t="b">
        <f t="shared" si="95"/>
        <v>1</v>
      </c>
      <c r="K771" s="31" t="s">
        <v>81</v>
      </c>
      <c r="L771" s="31" t="s">
        <v>81</v>
      </c>
      <c r="M771" s="30" t="b">
        <f>IFERROR(OR(NOT(D771), 'Upload Data'!E758 &lt;&gt; ""), FALSE)</f>
        <v>1</v>
      </c>
      <c r="N771" s="30" t="b">
        <f>IFERROR(OR(AND(NOT(D771), 'Upload Data'!F758 = ""), IFERROR(MATCH('Upload Data'!F758, listTradingRelationship, 0), FALSE)), FALSE)</f>
        <v>1</v>
      </c>
      <c r="O771" s="30"/>
      <c r="P771" s="30"/>
      <c r="Q771" s="30"/>
      <c r="R771" s="30" t="str">
        <f>IFERROR(IF('Upload Data'!$A758 &lt;&gt; "", 'Upload Data'!$A758, 'Upload Data'!$B758) &amp; "-" &amp; 'Upload Data'!$C758, "-")</f>
        <v>-</v>
      </c>
      <c r="S771" s="30">
        <f t="shared" si="96"/>
        <v>0</v>
      </c>
      <c r="T771" s="30"/>
      <c r="U771" s="30" t="b">
        <f>IFERROR(OR('Upload Data'!$A758 = "", IFERROR(AND(LEN('Upload Data'!$A758 ) = 11, LEFT('Upload Data'!$A758, 4) = "FSC-", MID('Upload Data'!$A758, 5, 1) &gt;= "A", MID('Upload Data'!$A758, 5, 1) &lt;= "Z", V771 &gt; 0, INT(V771) = V771), FALSE)), FALSE)</f>
        <v>1</v>
      </c>
      <c r="V771" s="30">
        <f>IFERROR(VALUE(RIGHT('Upload Data'!$A758, 6)), -1)</f>
        <v>-1</v>
      </c>
      <c r="W771" s="30"/>
      <c r="X771" s="30" t="b">
        <f>IFERROR(OR('Upload Data'!$B758 = "", IFERROR(AND(LEN(AA771) &gt;= 2, MATCH(AB771, listCertificateTypes, 0), AC771 &gt; -1, INT(AC771) = AC771), FALSE)), FALSE)</f>
        <v>1</v>
      </c>
      <c r="Y771" s="30">
        <f>IFERROR(FIND("-", 'Upload Data'!$B758, 1), 1000)</f>
        <v>1000</v>
      </c>
      <c r="Z771" s="30">
        <f>IFERROR(FIND("-", 'Upload Data'!$B758, Y771 + 1), 1000)</f>
        <v>1000</v>
      </c>
      <c r="AA771" s="30" t="str">
        <f>IFERROR(LEFT('Upload Data'!$B758, Y771 - 1), "")</f>
        <v/>
      </c>
      <c r="AB771" s="30" t="str">
        <f>IFERROR(MID('Upload Data'!$B758, Y771 + 1, Z771 - Y771 - 1), "")</f>
        <v/>
      </c>
      <c r="AC771" s="30">
        <f>IFERROR(VALUE(RIGHT('Upload Data'!$B758, 6)), -1)</f>
        <v>-1</v>
      </c>
    </row>
    <row r="772" spans="1:29">
      <c r="A772" s="29">
        <f t="shared" si="92"/>
        <v>759</v>
      </c>
      <c r="B772" s="28" t="b">
        <f>NOT(IFERROR('Upload Data'!A759 = "ERROR", TRUE))</f>
        <v>1</v>
      </c>
      <c r="C772" s="28">
        <f t="shared" si="93"/>
        <v>759</v>
      </c>
      <c r="D772" s="30" t="b">
        <f>IF(B772, ('Upload Data'!A759 &amp; 'Upload Data'!B759 &amp; 'Upload Data'!D759 &amp; 'Upload Data'!E759 &amp; 'Upload Data'!F759) &lt;&gt; "", FALSE)</f>
        <v>0</v>
      </c>
      <c r="E772" s="28" t="str">
        <f t="shared" si="97"/>
        <v/>
      </c>
      <c r="F772" s="28" t="str">
        <f t="shared" si="98"/>
        <v/>
      </c>
      <c r="G772" s="30" t="b">
        <f t="shared" si="91"/>
        <v>1</v>
      </c>
      <c r="H772" s="30" t="b">
        <f>IFERROR(AND(OR(NOT(D772), 'Upload Data'!$A759 &lt;&gt; "", 'Upload Data'!$B759 &lt;&gt; ""), I772, J772, S772 &lt;= 1), FALSE)</f>
        <v>1</v>
      </c>
      <c r="I772" s="30" t="b">
        <f t="shared" si="94"/>
        <v>1</v>
      </c>
      <c r="J772" s="30" t="b">
        <f t="shared" si="95"/>
        <v>1</v>
      </c>
      <c r="K772" s="31" t="s">
        <v>81</v>
      </c>
      <c r="L772" s="31" t="s">
        <v>81</v>
      </c>
      <c r="M772" s="30" t="b">
        <f>IFERROR(OR(NOT(D772), 'Upload Data'!E759 &lt;&gt; ""), FALSE)</f>
        <v>1</v>
      </c>
      <c r="N772" s="30" t="b">
        <f>IFERROR(OR(AND(NOT(D772), 'Upload Data'!F759 = ""), IFERROR(MATCH('Upload Data'!F759, listTradingRelationship, 0), FALSE)), FALSE)</f>
        <v>1</v>
      </c>
      <c r="O772" s="30"/>
      <c r="P772" s="30"/>
      <c r="Q772" s="30"/>
      <c r="R772" s="30" t="str">
        <f>IFERROR(IF('Upload Data'!$A759 &lt;&gt; "", 'Upload Data'!$A759, 'Upload Data'!$B759) &amp; "-" &amp; 'Upload Data'!$C759, "-")</f>
        <v>-</v>
      </c>
      <c r="S772" s="30">
        <f t="shared" si="96"/>
        <v>0</v>
      </c>
      <c r="T772" s="30"/>
      <c r="U772" s="30" t="b">
        <f>IFERROR(OR('Upload Data'!$A759 = "", IFERROR(AND(LEN('Upload Data'!$A759 ) = 11, LEFT('Upload Data'!$A759, 4) = "FSC-", MID('Upload Data'!$A759, 5, 1) &gt;= "A", MID('Upload Data'!$A759, 5, 1) &lt;= "Z", V772 &gt; 0, INT(V772) = V772), FALSE)), FALSE)</f>
        <v>1</v>
      </c>
      <c r="V772" s="30">
        <f>IFERROR(VALUE(RIGHT('Upload Data'!$A759, 6)), -1)</f>
        <v>-1</v>
      </c>
      <c r="W772" s="30"/>
      <c r="X772" s="30" t="b">
        <f>IFERROR(OR('Upload Data'!$B759 = "", IFERROR(AND(LEN(AA772) &gt;= 2, MATCH(AB772, listCertificateTypes, 0), AC772 &gt; -1, INT(AC772) = AC772), FALSE)), FALSE)</f>
        <v>1</v>
      </c>
      <c r="Y772" s="30">
        <f>IFERROR(FIND("-", 'Upload Data'!$B759, 1), 1000)</f>
        <v>1000</v>
      </c>
      <c r="Z772" s="30">
        <f>IFERROR(FIND("-", 'Upload Data'!$B759, Y772 + 1), 1000)</f>
        <v>1000</v>
      </c>
      <c r="AA772" s="30" t="str">
        <f>IFERROR(LEFT('Upload Data'!$B759, Y772 - 1), "")</f>
        <v/>
      </c>
      <c r="AB772" s="30" t="str">
        <f>IFERROR(MID('Upload Data'!$B759, Y772 + 1, Z772 - Y772 - 1), "")</f>
        <v/>
      </c>
      <c r="AC772" s="30">
        <f>IFERROR(VALUE(RIGHT('Upload Data'!$B759, 6)), -1)</f>
        <v>-1</v>
      </c>
    </row>
    <row r="773" spans="1:29">
      <c r="A773" s="29">
        <f t="shared" si="92"/>
        <v>760</v>
      </c>
      <c r="B773" s="28" t="b">
        <f>NOT(IFERROR('Upload Data'!A760 = "ERROR", TRUE))</f>
        <v>1</v>
      </c>
      <c r="C773" s="28">
        <f t="shared" si="93"/>
        <v>760</v>
      </c>
      <c r="D773" s="30" t="b">
        <f>IF(B773, ('Upload Data'!A760 &amp; 'Upload Data'!B760 &amp; 'Upload Data'!D760 &amp; 'Upload Data'!E760 &amp; 'Upload Data'!F760) &lt;&gt; "", FALSE)</f>
        <v>0</v>
      </c>
      <c r="E773" s="28" t="str">
        <f t="shared" si="97"/>
        <v/>
      </c>
      <c r="F773" s="28" t="str">
        <f t="shared" si="98"/>
        <v/>
      </c>
      <c r="G773" s="30" t="b">
        <f t="shared" si="91"/>
        <v>1</v>
      </c>
      <c r="H773" s="30" t="b">
        <f>IFERROR(AND(OR(NOT(D773), 'Upload Data'!$A760 &lt;&gt; "", 'Upload Data'!$B760 &lt;&gt; ""), I773, J773, S773 &lt;= 1), FALSE)</f>
        <v>1</v>
      </c>
      <c r="I773" s="30" t="b">
        <f t="shared" si="94"/>
        <v>1</v>
      </c>
      <c r="J773" s="30" t="b">
        <f t="shared" si="95"/>
        <v>1</v>
      </c>
      <c r="K773" s="31" t="s">
        <v>81</v>
      </c>
      <c r="L773" s="31" t="s">
        <v>81</v>
      </c>
      <c r="M773" s="30" t="b">
        <f>IFERROR(OR(NOT(D773), 'Upload Data'!E760 &lt;&gt; ""), FALSE)</f>
        <v>1</v>
      </c>
      <c r="N773" s="30" t="b">
        <f>IFERROR(OR(AND(NOT(D773), 'Upload Data'!F760 = ""), IFERROR(MATCH('Upload Data'!F760, listTradingRelationship, 0), FALSE)), FALSE)</f>
        <v>1</v>
      </c>
      <c r="O773" s="30"/>
      <c r="P773" s="30"/>
      <c r="Q773" s="30"/>
      <c r="R773" s="30" t="str">
        <f>IFERROR(IF('Upload Data'!$A760 &lt;&gt; "", 'Upload Data'!$A760, 'Upload Data'!$B760) &amp; "-" &amp; 'Upload Data'!$C760, "-")</f>
        <v>-</v>
      </c>
      <c r="S773" s="30">
        <f t="shared" si="96"/>
        <v>0</v>
      </c>
      <c r="T773" s="30"/>
      <c r="U773" s="30" t="b">
        <f>IFERROR(OR('Upload Data'!$A760 = "", IFERROR(AND(LEN('Upload Data'!$A760 ) = 11, LEFT('Upload Data'!$A760, 4) = "FSC-", MID('Upload Data'!$A760, 5, 1) &gt;= "A", MID('Upload Data'!$A760, 5, 1) &lt;= "Z", V773 &gt; 0, INT(V773) = V773), FALSE)), FALSE)</f>
        <v>1</v>
      </c>
      <c r="V773" s="30">
        <f>IFERROR(VALUE(RIGHT('Upload Data'!$A760, 6)), -1)</f>
        <v>-1</v>
      </c>
      <c r="W773" s="30"/>
      <c r="X773" s="30" t="b">
        <f>IFERROR(OR('Upload Data'!$B760 = "", IFERROR(AND(LEN(AA773) &gt;= 2, MATCH(AB773, listCertificateTypes, 0), AC773 &gt; -1, INT(AC773) = AC773), FALSE)), FALSE)</f>
        <v>1</v>
      </c>
      <c r="Y773" s="30">
        <f>IFERROR(FIND("-", 'Upload Data'!$B760, 1), 1000)</f>
        <v>1000</v>
      </c>
      <c r="Z773" s="30">
        <f>IFERROR(FIND("-", 'Upload Data'!$B760, Y773 + 1), 1000)</f>
        <v>1000</v>
      </c>
      <c r="AA773" s="30" t="str">
        <f>IFERROR(LEFT('Upload Data'!$B760, Y773 - 1), "")</f>
        <v/>
      </c>
      <c r="AB773" s="30" t="str">
        <f>IFERROR(MID('Upload Data'!$B760, Y773 + 1, Z773 - Y773 - 1), "")</f>
        <v/>
      </c>
      <c r="AC773" s="30">
        <f>IFERROR(VALUE(RIGHT('Upload Data'!$B760, 6)), -1)</f>
        <v>-1</v>
      </c>
    </row>
    <row r="774" spans="1:29">
      <c r="A774" s="29">
        <f t="shared" si="92"/>
        <v>761</v>
      </c>
      <c r="B774" s="28" t="b">
        <f>NOT(IFERROR('Upload Data'!A761 = "ERROR", TRUE))</f>
        <v>1</v>
      </c>
      <c r="C774" s="28">
        <f t="shared" si="93"/>
        <v>761</v>
      </c>
      <c r="D774" s="30" t="b">
        <f>IF(B774, ('Upload Data'!A761 &amp; 'Upload Data'!B761 &amp; 'Upload Data'!D761 &amp; 'Upload Data'!E761 &amp; 'Upload Data'!F761) &lt;&gt; "", FALSE)</f>
        <v>0</v>
      </c>
      <c r="E774" s="28" t="str">
        <f t="shared" si="97"/>
        <v/>
      </c>
      <c r="F774" s="28" t="str">
        <f t="shared" si="98"/>
        <v/>
      </c>
      <c r="G774" s="30" t="b">
        <f t="shared" si="91"/>
        <v>1</v>
      </c>
      <c r="H774" s="30" t="b">
        <f>IFERROR(AND(OR(NOT(D774), 'Upload Data'!$A761 &lt;&gt; "", 'Upload Data'!$B761 &lt;&gt; ""), I774, J774, S774 &lt;= 1), FALSE)</f>
        <v>1</v>
      </c>
      <c r="I774" s="30" t="b">
        <f t="shared" si="94"/>
        <v>1</v>
      </c>
      <c r="J774" s="30" t="b">
        <f t="shared" si="95"/>
        <v>1</v>
      </c>
      <c r="K774" s="31" t="s">
        <v>81</v>
      </c>
      <c r="L774" s="31" t="s">
        <v>81</v>
      </c>
      <c r="M774" s="30" t="b">
        <f>IFERROR(OR(NOT(D774), 'Upload Data'!E761 &lt;&gt; ""), FALSE)</f>
        <v>1</v>
      </c>
      <c r="N774" s="30" t="b">
        <f>IFERROR(OR(AND(NOT(D774), 'Upload Data'!F761 = ""), IFERROR(MATCH('Upload Data'!F761, listTradingRelationship, 0), FALSE)), FALSE)</f>
        <v>1</v>
      </c>
      <c r="O774" s="30"/>
      <c r="P774" s="30"/>
      <c r="Q774" s="30"/>
      <c r="R774" s="30" t="str">
        <f>IFERROR(IF('Upload Data'!$A761 &lt;&gt; "", 'Upload Data'!$A761, 'Upload Data'!$B761) &amp; "-" &amp; 'Upload Data'!$C761, "-")</f>
        <v>-</v>
      </c>
      <c r="S774" s="30">
        <f t="shared" si="96"/>
        <v>0</v>
      </c>
      <c r="T774" s="30"/>
      <c r="U774" s="30" t="b">
        <f>IFERROR(OR('Upload Data'!$A761 = "", IFERROR(AND(LEN('Upload Data'!$A761 ) = 11, LEFT('Upload Data'!$A761, 4) = "FSC-", MID('Upload Data'!$A761, 5, 1) &gt;= "A", MID('Upload Data'!$A761, 5, 1) &lt;= "Z", V774 &gt; 0, INT(V774) = V774), FALSE)), FALSE)</f>
        <v>1</v>
      </c>
      <c r="V774" s="30">
        <f>IFERROR(VALUE(RIGHT('Upload Data'!$A761, 6)), -1)</f>
        <v>-1</v>
      </c>
      <c r="W774" s="30"/>
      <c r="X774" s="30" t="b">
        <f>IFERROR(OR('Upload Data'!$B761 = "", IFERROR(AND(LEN(AA774) &gt;= 2, MATCH(AB774, listCertificateTypes, 0), AC774 &gt; -1, INT(AC774) = AC774), FALSE)), FALSE)</f>
        <v>1</v>
      </c>
      <c r="Y774" s="30">
        <f>IFERROR(FIND("-", 'Upload Data'!$B761, 1), 1000)</f>
        <v>1000</v>
      </c>
      <c r="Z774" s="30">
        <f>IFERROR(FIND("-", 'Upload Data'!$B761, Y774 + 1), 1000)</f>
        <v>1000</v>
      </c>
      <c r="AA774" s="30" t="str">
        <f>IFERROR(LEFT('Upload Data'!$B761, Y774 - 1), "")</f>
        <v/>
      </c>
      <c r="AB774" s="30" t="str">
        <f>IFERROR(MID('Upload Data'!$B761, Y774 + 1, Z774 - Y774 - 1), "")</f>
        <v/>
      </c>
      <c r="AC774" s="30">
        <f>IFERROR(VALUE(RIGHT('Upload Data'!$B761, 6)), -1)</f>
        <v>-1</v>
      </c>
    </row>
    <row r="775" spans="1:29">
      <c r="A775" s="29">
        <f t="shared" si="92"/>
        <v>762</v>
      </c>
      <c r="B775" s="28" t="b">
        <f>NOT(IFERROR('Upload Data'!A762 = "ERROR", TRUE))</f>
        <v>1</v>
      </c>
      <c r="C775" s="28">
        <f t="shared" si="93"/>
        <v>762</v>
      </c>
      <c r="D775" s="30" t="b">
        <f>IF(B775, ('Upload Data'!A762 &amp; 'Upload Data'!B762 &amp; 'Upload Data'!D762 &amp; 'Upload Data'!E762 &amp; 'Upload Data'!F762) &lt;&gt; "", FALSE)</f>
        <v>0</v>
      </c>
      <c r="E775" s="28" t="str">
        <f t="shared" si="97"/>
        <v/>
      </c>
      <c r="F775" s="28" t="str">
        <f t="shared" si="98"/>
        <v/>
      </c>
      <c r="G775" s="30" t="b">
        <f t="shared" si="91"/>
        <v>1</v>
      </c>
      <c r="H775" s="30" t="b">
        <f>IFERROR(AND(OR(NOT(D775), 'Upload Data'!$A762 &lt;&gt; "", 'Upload Data'!$B762 &lt;&gt; ""), I775, J775, S775 &lt;= 1), FALSE)</f>
        <v>1</v>
      </c>
      <c r="I775" s="30" t="b">
        <f t="shared" si="94"/>
        <v>1</v>
      </c>
      <c r="J775" s="30" t="b">
        <f t="shared" si="95"/>
        <v>1</v>
      </c>
      <c r="K775" s="31" t="s">
        <v>81</v>
      </c>
      <c r="L775" s="31" t="s">
        <v>81</v>
      </c>
      <c r="M775" s="30" t="b">
        <f>IFERROR(OR(NOT(D775), 'Upload Data'!E762 &lt;&gt; ""), FALSE)</f>
        <v>1</v>
      </c>
      <c r="N775" s="30" t="b">
        <f>IFERROR(OR(AND(NOT(D775), 'Upload Data'!F762 = ""), IFERROR(MATCH('Upload Data'!F762, listTradingRelationship, 0), FALSE)), FALSE)</f>
        <v>1</v>
      </c>
      <c r="O775" s="30"/>
      <c r="P775" s="30"/>
      <c r="Q775" s="30"/>
      <c r="R775" s="30" t="str">
        <f>IFERROR(IF('Upload Data'!$A762 &lt;&gt; "", 'Upload Data'!$A762, 'Upload Data'!$B762) &amp; "-" &amp; 'Upload Data'!$C762, "-")</f>
        <v>-</v>
      </c>
      <c r="S775" s="30">
        <f t="shared" si="96"/>
        <v>0</v>
      </c>
      <c r="T775" s="30"/>
      <c r="U775" s="30" t="b">
        <f>IFERROR(OR('Upload Data'!$A762 = "", IFERROR(AND(LEN('Upload Data'!$A762 ) = 11, LEFT('Upload Data'!$A762, 4) = "FSC-", MID('Upload Data'!$A762, 5, 1) &gt;= "A", MID('Upload Data'!$A762, 5, 1) &lt;= "Z", V775 &gt; 0, INT(V775) = V775), FALSE)), FALSE)</f>
        <v>1</v>
      </c>
      <c r="V775" s="30">
        <f>IFERROR(VALUE(RIGHT('Upload Data'!$A762, 6)), -1)</f>
        <v>-1</v>
      </c>
      <c r="W775" s="30"/>
      <c r="X775" s="30" t="b">
        <f>IFERROR(OR('Upload Data'!$B762 = "", IFERROR(AND(LEN(AA775) &gt;= 2, MATCH(AB775, listCertificateTypes, 0), AC775 &gt; -1, INT(AC775) = AC775), FALSE)), FALSE)</f>
        <v>1</v>
      </c>
      <c r="Y775" s="30">
        <f>IFERROR(FIND("-", 'Upload Data'!$B762, 1), 1000)</f>
        <v>1000</v>
      </c>
      <c r="Z775" s="30">
        <f>IFERROR(FIND("-", 'Upload Data'!$B762, Y775 + 1), 1000)</f>
        <v>1000</v>
      </c>
      <c r="AA775" s="30" t="str">
        <f>IFERROR(LEFT('Upload Data'!$B762, Y775 - 1), "")</f>
        <v/>
      </c>
      <c r="AB775" s="30" t="str">
        <f>IFERROR(MID('Upload Data'!$B762, Y775 + 1, Z775 - Y775 - 1), "")</f>
        <v/>
      </c>
      <c r="AC775" s="30">
        <f>IFERROR(VALUE(RIGHT('Upload Data'!$B762, 6)), -1)</f>
        <v>-1</v>
      </c>
    </row>
    <row r="776" spans="1:29">
      <c r="A776" s="29">
        <f t="shared" si="92"/>
        <v>763</v>
      </c>
      <c r="B776" s="28" t="b">
        <f>NOT(IFERROR('Upload Data'!A763 = "ERROR", TRUE))</f>
        <v>1</v>
      </c>
      <c r="C776" s="28">
        <f t="shared" si="93"/>
        <v>763</v>
      </c>
      <c r="D776" s="30" t="b">
        <f>IF(B776, ('Upload Data'!A763 &amp; 'Upload Data'!B763 &amp; 'Upload Data'!D763 &amp; 'Upload Data'!E763 &amp; 'Upload Data'!F763) &lt;&gt; "", FALSE)</f>
        <v>0</v>
      </c>
      <c r="E776" s="28" t="str">
        <f t="shared" si="97"/>
        <v/>
      </c>
      <c r="F776" s="28" t="str">
        <f t="shared" si="98"/>
        <v/>
      </c>
      <c r="G776" s="30" t="b">
        <f t="shared" si="91"/>
        <v>1</v>
      </c>
      <c r="H776" s="30" t="b">
        <f>IFERROR(AND(OR(NOT(D776), 'Upload Data'!$A763 &lt;&gt; "", 'Upload Data'!$B763 &lt;&gt; ""), I776, J776, S776 &lt;= 1), FALSE)</f>
        <v>1</v>
      </c>
      <c r="I776" s="30" t="b">
        <f t="shared" si="94"/>
        <v>1</v>
      </c>
      <c r="J776" s="30" t="b">
        <f t="shared" si="95"/>
        <v>1</v>
      </c>
      <c r="K776" s="31" t="s">
        <v>81</v>
      </c>
      <c r="L776" s="31" t="s">
        <v>81</v>
      </c>
      <c r="M776" s="30" t="b">
        <f>IFERROR(OR(NOT(D776), 'Upload Data'!E763 &lt;&gt; ""), FALSE)</f>
        <v>1</v>
      </c>
      <c r="N776" s="30" t="b">
        <f>IFERROR(OR(AND(NOT(D776), 'Upload Data'!F763 = ""), IFERROR(MATCH('Upload Data'!F763, listTradingRelationship, 0), FALSE)), FALSE)</f>
        <v>1</v>
      </c>
      <c r="O776" s="30"/>
      <c r="P776" s="30"/>
      <c r="Q776" s="30"/>
      <c r="R776" s="30" t="str">
        <f>IFERROR(IF('Upload Data'!$A763 &lt;&gt; "", 'Upload Data'!$A763, 'Upload Data'!$B763) &amp; "-" &amp; 'Upload Data'!$C763, "-")</f>
        <v>-</v>
      </c>
      <c r="S776" s="30">
        <f t="shared" si="96"/>
        <v>0</v>
      </c>
      <c r="T776" s="30"/>
      <c r="U776" s="30" t="b">
        <f>IFERROR(OR('Upload Data'!$A763 = "", IFERROR(AND(LEN('Upload Data'!$A763 ) = 11, LEFT('Upload Data'!$A763, 4) = "FSC-", MID('Upload Data'!$A763, 5, 1) &gt;= "A", MID('Upload Data'!$A763, 5, 1) &lt;= "Z", V776 &gt; 0, INT(V776) = V776), FALSE)), FALSE)</f>
        <v>1</v>
      </c>
      <c r="V776" s="30">
        <f>IFERROR(VALUE(RIGHT('Upload Data'!$A763, 6)), -1)</f>
        <v>-1</v>
      </c>
      <c r="W776" s="30"/>
      <c r="X776" s="30" t="b">
        <f>IFERROR(OR('Upload Data'!$B763 = "", IFERROR(AND(LEN(AA776) &gt;= 2, MATCH(AB776, listCertificateTypes, 0), AC776 &gt; -1, INT(AC776) = AC776), FALSE)), FALSE)</f>
        <v>1</v>
      </c>
      <c r="Y776" s="30">
        <f>IFERROR(FIND("-", 'Upload Data'!$B763, 1), 1000)</f>
        <v>1000</v>
      </c>
      <c r="Z776" s="30">
        <f>IFERROR(FIND("-", 'Upload Data'!$B763, Y776 + 1), 1000)</f>
        <v>1000</v>
      </c>
      <c r="AA776" s="30" t="str">
        <f>IFERROR(LEFT('Upload Data'!$B763, Y776 - 1), "")</f>
        <v/>
      </c>
      <c r="AB776" s="30" t="str">
        <f>IFERROR(MID('Upload Data'!$B763, Y776 + 1, Z776 - Y776 - 1), "")</f>
        <v/>
      </c>
      <c r="AC776" s="30">
        <f>IFERROR(VALUE(RIGHT('Upload Data'!$B763, 6)), -1)</f>
        <v>-1</v>
      </c>
    </row>
    <row r="777" spans="1:29">
      <c r="A777" s="29">
        <f t="shared" si="92"/>
        <v>764</v>
      </c>
      <c r="B777" s="28" t="b">
        <f>NOT(IFERROR('Upload Data'!A764 = "ERROR", TRUE))</f>
        <v>1</v>
      </c>
      <c r="C777" s="28">
        <f t="shared" si="93"/>
        <v>764</v>
      </c>
      <c r="D777" s="30" t="b">
        <f>IF(B777, ('Upload Data'!A764 &amp; 'Upload Data'!B764 &amp; 'Upload Data'!D764 &amp; 'Upload Data'!E764 &amp; 'Upload Data'!F764) &lt;&gt; "", FALSE)</f>
        <v>0</v>
      </c>
      <c r="E777" s="28" t="str">
        <f t="shared" si="97"/>
        <v/>
      </c>
      <c r="F777" s="28" t="str">
        <f t="shared" si="98"/>
        <v/>
      </c>
      <c r="G777" s="30" t="b">
        <f t="shared" si="91"/>
        <v>1</v>
      </c>
      <c r="H777" s="30" t="b">
        <f>IFERROR(AND(OR(NOT(D777), 'Upload Data'!$A764 &lt;&gt; "", 'Upload Data'!$B764 &lt;&gt; ""), I777, J777, S777 &lt;= 1), FALSE)</f>
        <v>1</v>
      </c>
      <c r="I777" s="30" t="b">
        <f t="shared" si="94"/>
        <v>1</v>
      </c>
      <c r="J777" s="30" t="b">
        <f t="shared" si="95"/>
        <v>1</v>
      </c>
      <c r="K777" s="31" t="s">
        <v>81</v>
      </c>
      <c r="L777" s="31" t="s">
        <v>81</v>
      </c>
      <c r="M777" s="30" t="b">
        <f>IFERROR(OR(NOT(D777), 'Upload Data'!E764 &lt;&gt; ""), FALSE)</f>
        <v>1</v>
      </c>
      <c r="N777" s="30" t="b">
        <f>IFERROR(OR(AND(NOT(D777), 'Upload Data'!F764 = ""), IFERROR(MATCH('Upload Data'!F764, listTradingRelationship, 0), FALSE)), FALSE)</f>
        <v>1</v>
      </c>
      <c r="O777" s="30"/>
      <c r="P777" s="30"/>
      <c r="Q777" s="30"/>
      <c r="R777" s="30" t="str">
        <f>IFERROR(IF('Upload Data'!$A764 &lt;&gt; "", 'Upload Data'!$A764, 'Upload Data'!$B764) &amp; "-" &amp; 'Upload Data'!$C764, "-")</f>
        <v>-</v>
      </c>
      <c r="S777" s="30">
        <f t="shared" si="96"/>
        <v>0</v>
      </c>
      <c r="T777" s="30"/>
      <c r="U777" s="30" t="b">
        <f>IFERROR(OR('Upload Data'!$A764 = "", IFERROR(AND(LEN('Upload Data'!$A764 ) = 11, LEFT('Upload Data'!$A764, 4) = "FSC-", MID('Upload Data'!$A764, 5, 1) &gt;= "A", MID('Upload Data'!$A764, 5, 1) &lt;= "Z", V777 &gt; 0, INT(V777) = V777), FALSE)), FALSE)</f>
        <v>1</v>
      </c>
      <c r="V777" s="30">
        <f>IFERROR(VALUE(RIGHT('Upload Data'!$A764, 6)), -1)</f>
        <v>-1</v>
      </c>
      <c r="W777" s="30"/>
      <c r="X777" s="30" t="b">
        <f>IFERROR(OR('Upload Data'!$B764 = "", IFERROR(AND(LEN(AA777) &gt;= 2, MATCH(AB777, listCertificateTypes, 0), AC777 &gt; -1, INT(AC777) = AC777), FALSE)), FALSE)</f>
        <v>1</v>
      </c>
      <c r="Y777" s="30">
        <f>IFERROR(FIND("-", 'Upload Data'!$B764, 1), 1000)</f>
        <v>1000</v>
      </c>
      <c r="Z777" s="30">
        <f>IFERROR(FIND("-", 'Upload Data'!$B764, Y777 + 1), 1000)</f>
        <v>1000</v>
      </c>
      <c r="AA777" s="30" t="str">
        <f>IFERROR(LEFT('Upload Data'!$B764, Y777 - 1), "")</f>
        <v/>
      </c>
      <c r="AB777" s="30" t="str">
        <f>IFERROR(MID('Upload Data'!$B764, Y777 + 1, Z777 - Y777 - 1), "")</f>
        <v/>
      </c>
      <c r="AC777" s="30">
        <f>IFERROR(VALUE(RIGHT('Upload Data'!$B764, 6)), -1)</f>
        <v>-1</v>
      </c>
    </row>
    <row r="778" spans="1:29">
      <c r="A778" s="29">
        <f t="shared" si="92"/>
        <v>765</v>
      </c>
      <c r="B778" s="28" t="b">
        <f>NOT(IFERROR('Upload Data'!A765 = "ERROR", TRUE))</f>
        <v>1</v>
      </c>
      <c r="C778" s="28">
        <f t="shared" si="93"/>
        <v>765</v>
      </c>
      <c r="D778" s="30" t="b">
        <f>IF(B778, ('Upload Data'!A765 &amp; 'Upload Data'!B765 &amp; 'Upload Data'!D765 &amp; 'Upload Data'!E765 &amp; 'Upload Data'!F765) &lt;&gt; "", FALSE)</f>
        <v>0</v>
      </c>
      <c r="E778" s="28" t="str">
        <f t="shared" si="97"/>
        <v/>
      </c>
      <c r="F778" s="28" t="str">
        <f t="shared" si="98"/>
        <v/>
      </c>
      <c r="G778" s="30" t="b">
        <f t="shared" si="91"/>
        <v>1</v>
      </c>
      <c r="H778" s="30" t="b">
        <f>IFERROR(AND(OR(NOT(D778), 'Upload Data'!$A765 &lt;&gt; "", 'Upload Data'!$B765 &lt;&gt; ""), I778, J778, S778 &lt;= 1), FALSE)</f>
        <v>1</v>
      </c>
      <c r="I778" s="30" t="b">
        <f t="shared" si="94"/>
        <v>1</v>
      </c>
      <c r="J778" s="30" t="b">
        <f t="shared" si="95"/>
        <v>1</v>
      </c>
      <c r="K778" s="31" t="s">
        <v>81</v>
      </c>
      <c r="L778" s="31" t="s">
        <v>81</v>
      </c>
      <c r="M778" s="30" t="b">
        <f>IFERROR(OR(NOT(D778), 'Upload Data'!E765 &lt;&gt; ""), FALSE)</f>
        <v>1</v>
      </c>
      <c r="N778" s="30" t="b">
        <f>IFERROR(OR(AND(NOT(D778), 'Upload Data'!F765 = ""), IFERROR(MATCH('Upload Data'!F765, listTradingRelationship, 0), FALSE)), FALSE)</f>
        <v>1</v>
      </c>
      <c r="O778" s="30"/>
      <c r="P778" s="30"/>
      <c r="Q778" s="30"/>
      <c r="R778" s="30" t="str">
        <f>IFERROR(IF('Upload Data'!$A765 &lt;&gt; "", 'Upload Data'!$A765, 'Upload Data'!$B765) &amp; "-" &amp; 'Upload Data'!$C765, "-")</f>
        <v>-</v>
      </c>
      <c r="S778" s="30">
        <f t="shared" si="96"/>
        <v>0</v>
      </c>
      <c r="T778" s="30"/>
      <c r="U778" s="30" t="b">
        <f>IFERROR(OR('Upload Data'!$A765 = "", IFERROR(AND(LEN('Upload Data'!$A765 ) = 11, LEFT('Upload Data'!$A765, 4) = "FSC-", MID('Upload Data'!$A765, 5, 1) &gt;= "A", MID('Upload Data'!$A765, 5, 1) &lt;= "Z", V778 &gt; 0, INT(V778) = V778), FALSE)), FALSE)</f>
        <v>1</v>
      </c>
      <c r="V778" s="30">
        <f>IFERROR(VALUE(RIGHT('Upload Data'!$A765, 6)), -1)</f>
        <v>-1</v>
      </c>
      <c r="W778" s="30"/>
      <c r="X778" s="30" t="b">
        <f>IFERROR(OR('Upload Data'!$B765 = "", IFERROR(AND(LEN(AA778) &gt;= 2, MATCH(AB778, listCertificateTypes, 0), AC778 &gt; -1, INT(AC778) = AC778), FALSE)), FALSE)</f>
        <v>1</v>
      </c>
      <c r="Y778" s="30">
        <f>IFERROR(FIND("-", 'Upload Data'!$B765, 1), 1000)</f>
        <v>1000</v>
      </c>
      <c r="Z778" s="30">
        <f>IFERROR(FIND("-", 'Upload Data'!$B765, Y778 + 1), 1000)</f>
        <v>1000</v>
      </c>
      <c r="AA778" s="30" t="str">
        <f>IFERROR(LEFT('Upload Data'!$B765, Y778 - 1), "")</f>
        <v/>
      </c>
      <c r="AB778" s="30" t="str">
        <f>IFERROR(MID('Upload Data'!$B765, Y778 + 1, Z778 - Y778 - 1), "")</f>
        <v/>
      </c>
      <c r="AC778" s="30">
        <f>IFERROR(VALUE(RIGHT('Upload Data'!$B765, 6)), -1)</f>
        <v>-1</v>
      </c>
    </row>
    <row r="779" spans="1:29">
      <c r="A779" s="29">
        <f t="shared" si="92"/>
        <v>766</v>
      </c>
      <c r="B779" s="28" t="b">
        <f>NOT(IFERROR('Upload Data'!A766 = "ERROR", TRUE))</f>
        <v>1</v>
      </c>
      <c r="C779" s="28">
        <f t="shared" si="93"/>
        <v>766</v>
      </c>
      <c r="D779" s="30" t="b">
        <f>IF(B779, ('Upload Data'!A766 &amp; 'Upload Data'!B766 &amp; 'Upload Data'!D766 &amp; 'Upload Data'!E766 &amp; 'Upload Data'!F766) &lt;&gt; "", FALSE)</f>
        <v>0</v>
      </c>
      <c r="E779" s="28" t="str">
        <f t="shared" si="97"/>
        <v/>
      </c>
      <c r="F779" s="28" t="str">
        <f t="shared" si="98"/>
        <v/>
      </c>
      <c r="G779" s="30" t="b">
        <f t="shared" si="91"/>
        <v>1</v>
      </c>
      <c r="H779" s="30" t="b">
        <f>IFERROR(AND(OR(NOT(D779), 'Upload Data'!$A766 &lt;&gt; "", 'Upload Data'!$B766 &lt;&gt; ""), I779, J779, S779 &lt;= 1), FALSE)</f>
        <v>1</v>
      </c>
      <c r="I779" s="30" t="b">
        <f t="shared" si="94"/>
        <v>1</v>
      </c>
      <c r="J779" s="30" t="b">
        <f t="shared" si="95"/>
        <v>1</v>
      </c>
      <c r="K779" s="31" t="s">
        <v>81</v>
      </c>
      <c r="L779" s="31" t="s">
        <v>81</v>
      </c>
      <c r="M779" s="30" t="b">
        <f>IFERROR(OR(NOT(D779), 'Upload Data'!E766 &lt;&gt; ""), FALSE)</f>
        <v>1</v>
      </c>
      <c r="N779" s="30" t="b">
        <f>IFERROR(OR(AND(NOT(D779), 'Upload Data'!F766 = ""), IFERROR(MATCH('Upload Data'!F766, listTradingRelationship, 0), FALSE)), FALSE)</f>
        <v>1</v>
      </c>
      <c r="O779" s="30"/>
      <c r="P779" s="30"/>
      <c r="Q779" s="30"/>
      <c r="R779" s="30" t="str">
        <f>IFERROR(IF('Upload Data'!$A766 &lt;&gt; "", 'Upload Data'!$A766, 'Upload Data'!$B766) &amp; "-" &amp; 'Upload Data'!$C766, "-")</f>
        <v>-</v>
      </c>
      <c r="S779" s="30">
        <f t="shared" si="96"/>
        <v>0</v>
      </c>
      <c r="T779" s="30"/>
      <c r="U779" s="30" t="b">
        <f>IFERROR(OR('Upload Data'!$A766 = "", IFERROR(AND(LEN('Upload Data'!$A766 ) = 11, LEFT('Upload Data'!$A766, 4) = "FSC-", MID('Upload Data'!$A766, 5, 1) &gt;= "A", MID('Upload Data'!$A766, 5, 1) &lt;= "Z", V779 &gt; 0, INT(V779) = V779), FALSE)), FALSE)</f>
        <v>1</v>
      </c>
      <c r="V779" s="30">
        <f>IFERROR(VALUE(RIGHT('Upload Data'!$A766, 6)), -1)</f>
        <v>-1</v>
      </c>
      <c r="W779" s="30"/>
      <c r="X779" s="30" t="b">
        <f>IFERROR(OR('Upload Data'!$B766 = "", IFERROR(AND(LEN(AA779) &gt;= 2, MATCH(AB779, listCertificateTypes, 0), AC779 &gt; -1, INT(AC779) = AC779), FALSE)), FALSE)</f>
        <v>1</v>
      </c>
      <c r="Y779" s="30">
        <f>IFERROR(FIND("-", 'Upload Data'!$B766, 1), 1000)</f>
        <v>1000</v>
      </c>
      <c r="Z779" s="30">
        <f>IFERROR(FIND("-", 'Upload Data'!$B766, Y779 + 1), 1000)</f>
        <v>1000</v>
      </c>
      <c r="AA779" s="30" t="str">
        <f>IFERROR(LEFT('Upload Data'!$B766, Y779 - 1), "")</f>
        <v/>
      </c>
      <c r="AB779" s="30" t="str">
        <f>IFERROR(MID('Upload Data'!$B766, Y779 + 1, Z779 - Y779 - 1), "")</f>
        <v/>
      </c>
      <c r="AC779" s="30">
        <f>IFERROR(VALUE(RIGHT('Upload Data'!$B766, 6)), -1)</f>
        <v>-1</v>
      </c>
    </row>
    <row r="780" spans="1:29">
      <c r="A780" s="29">
        <f t="shared" si="92"/>
        <v>767</v>
      </c>
      <c r="B780" s="28" t="b">
        <f>NOT(IFERROR('Upload Data'!A767 = "ERROR", TRUE))</f>
        <v>1</v>
      </c>
      <c r="C780" s="28">
        <f t="shared" si="93"/>
        <v>767</v>
      </c>
      <c r="D780" s="30" t="b">
        <f>IF(B780, ('Upload Data'!A767 &amp; 'Upload Data'!B767 &amp; 'Upload Data'!D767 &amp; 'Upload Data'!E767 &amp; 'Upload Data'!F767) &lt;&gt; "", FALSE)</f>
        <v>0</v>
      </c>
      <c r="E780" s="28" t="str">
        <f t="shared" si="97"/>
        <v/>
      </c>
      <c r="F780" s="28" t="str">
        <f t="shared" si="98"/>
        <v/>
      </c>
      <c r="G780" s="30" t="b">
        <f t="shared" si="91"/>
        <v>1</v>
      </c>
      <c r="H780" s="30" t="b">
        <f>IFERROR(AND(OR(NOT(D780), 'Upload Data'!$A767 &lt;&gt; "", 'Upload Data'!$B767 &lt;&gt; ""), I780, J780, S780 &lt;= 1), FALSE)</f>
        <v>1</v>
      </c>
      <c r="I780" s="30" t="b">
        <f t="shared" si="94"/>
        <v>1</v>
      </c>
      <c r="J780" s="30" t="b">
        <f t="shared" si="95"/>
        <v>1</v>
      </c>
      <c r="K780" s="31" t="s">
        <v>81</v>
      </c>
      <c r="L780" s="31" t="s">
        <v>81</v>
      </c>
      <c r="M780" s="30" t="b">
        <f>IFERROR(OR(NOT(D780), 'Upload Data'!E767 &lt;&gt; ""), FALSE)</f>
        <v>1</v>
      </c>
      <c r="N780" s="30" t="b">
        <f>IFERROR(OR(AND(NOT(D780), 'Upload Data'!F767 = ""), IFERROR(MATCH('Upload Data'!F767, listTradingRelationship, 0), FALSE)), FALSE)</f>
        <v>1</v>
      </c>
      <c r="O780" s="30"/>
      <c r="P780" s="30"/>
      <c r="Q780" s="30"/>
      <c r="R780" s="30" t="str">
        <f>IFERROR(IF('Upload Data'!$A767 &lt;&gt; "", 'Upload Data'!$A767, 'Upload Data'!$B767) &amp; "-" &amp; 'Upload Data'!$C767, "-")</f>
        <v>-</v>
      </c>
      <c r="S780" s="30">
        <f t="shared" si="96"/>
        <v>0</v>
      </c>
      <c r="T780" s="30"/>
      <c r="U780" s="30" t="b">
        <f>IFERROR(OR('Upload Data'!$A767 = "", IFERROR(AND(LEN('Upload Data'!$A767 ) = 11, LEFT('Upload Data'!$A767, 4) = "FSC-", MID('Upload Data'!$A767, 5, 1) &gt;= "A", MID('Upload Data'!$A767, 5, 1) &lt;= "Z", V780 &gt; 0, INT(V780) = V780), FALSE)), FALSE)</f>
        <v>1</v>
      </c>
      <c r="V780" s="30">
        <f>IFERROR(VALUE(RIGHT('Upload Data'!$A767, 6)), -1)</f>
        <v>-1</v>
      </c>
      <c r="W780" s="30"/>
      <c r="X780" s="30" t="b">
        <f>IFERROR(OR('Upload Data'!$B767 = "", IFERROR(AND(LEN(AA780) &gt;= 2, MATCH(AB780, listCertificateTypes, 0), AC780 &gt; -1, INT(AC780) = AC780), FALSE)), FALSE)</f>
        <v>1</v>
      </c>
      <c r="Y780" s="30">
        <f>IFERROR(FIND("-", 'Upload Data'!$B767, 1), 1000)</f>
        <v>1000</v>
      </c>
      <c r="Z780" s="30">
        <f>IFERROR(FIND("-", 'Upload Data'!$B767, Y780 + 1), 1000)</f>
        <v>1000</v>
      </c>
      <c r="AA780" s="30" t="str">
        <f>IFERROR(LEFT('Upload Data'!$B767, Y780 - 1), "")</f>
        <v/>
      </c>
      <c r="AB780" s="30" t="str">
        <f>IFERROR(MID('Upload Data'!$B767, Y780 + 1, Z780 - Y780 - 1), "")</f>
        <v/>
      </c>
      <c r="AC780" s="30">
        <f>IFERROR(VALUE(RIGHT('Upload Data'!$B767, 6)), -1)</f>
        <v>-1</v>
      </c>
    </row>
    <row r="781" spans="1:29">
      <c r="A781" s="29">
        <f t="shared" si="92"/>
        <v>768</v>
      </c>
      <c r="B781" s="28" t="b">
        <f>NOT(IFERROR('Upload Data'!A768 = "ERROR", TRUE))</f>
        <v>1</v>
      </c>
      <c r="C781" s="28">
        <f t="shared" si="93"/>
        <v>768</v>
      </c>
      <c r="D781" s="30" t="b">
        <f>IF(B781, ('Upload Data'!A768 &amp; 'Upload Data'!B768 &amp; 'Upload Data'!D768 &amp; 'Upload Data'!E768 &amp; 'Upload Data'!F768) &lt;&gt; "", FALSE)</f>
        <v>0</v>
      </c>
      <c r="E781" s="28" t="str">
        <f t="shared" si="97"/>
        <v/>
      </c>
      <c r="F781" s="28" t="str">
        <f t="shared" si="98"/>
        <v/>
      </c>
      <c r="G781" s="30" t="b">
        <f t="shared" si="91"/>
        <v>1</v>
      </c>
      <c r="H781" s="30" t="b">
        <f>IFERROR(AND(OR(NOT(D781), 'Upload Data'!$A768 &lt;&gt; "", 'Upload Data'!$B768 &lt;&gt; ""), I781, J781, S781 &lt;= 1), FALSE)</f>
        <v>1</v>
      </c>
      <c r="I781" s="30" t="b">
        <f t="shared" si="94"/>
        <v>1</v>
      </c>
      <c r="J781" s="30" t="b">
        <f t="shared" si="95"/>
        <v>1</v>
      </c>
      <c r="K781" s="31" t="s">
        <v>81</v>
      </c>
      <c r="L781" s="31" t="s">
        <v>81</v>
      </c>
      <c r="M781" s="30" t="b">
        <f>IFERROR(OR(NOT(D781), 'Upload Data'!E768 &lt;&gt; ""), FALSE)</f>
        <v>1</v>
      </c>
      <c r="N781" s="30" t="b">
        <f>IFERROR(OR(AND(NOT(D781), 'Upload Data'!F768 = ""), IFERROR(MATCH('Upload Data'!F768, listTradingRelationship, 0), FALSE)), FALSE)</f>
        <v>1</v>
      </c>
      <c r="O781" s="30"/>
      <c r="P781" s="30"/>
      <c r="Q781" s="30"/>
      <c r="R781" s="30" t="str">
        <f>IFERROR(IF('Upload Data'!$A768 &lt;&gt; "", 'Upload Data'!$A768, 'Upload Data'!$B768) &amp; "-" &amp; 'Upload Data'!$C768, "-")</f>
        <v>-</v>
      </c>
      <c r="S781" s="30">
        <f t="shared" si="96"/>
        <v>0</v>
      </c>
      <c r="T781" s="30"/>
      <c r="U781" s="30" t="b">
        <f>IFERROR(OR('Upload Data'!$A768 = "", IFERROR(AND(LEN('Upload Data'!$A768 ) = 11, LEFT('Upload Data'!$A768, 4) = "FSC-", MID('Upload Data'!$A768, 5, 1) &gt;= "A", MID('Upload Data'!$A768, 5, 1) &lt;= "Z", V781 &gt; 0, INT(V781) = V781), FALSE)), FALSE)</f>
        <v>1</v>
      </c>
      <c r="V781" s="30">
        <f>IFERROR(VALUE(RIGHT('Upload Data'!$A768, 6)), -1)</f>
        <v>-1</v>
      </c>
      <c r="W781" s="30"/>
      <c r="X781" s="30" t="b">
        <f>IFERROR(OR('Upload Data'!$B768 = "", IFERROR(AND(LEN(AA781) &gt;= 2, MATCH(AB781, listCertificateTypes, 0), AC781 &gt; -1, INT(AC781) = AC781), FALSE)), FALSE)</f>
        <v>1</v>
      </c>
      <c r="Y781" s="30">
        <f>IFERROR(FIND("-", 'Upload Data'!$B768, 1), 1000)</f>
        <v>1000</v>
      </c>
      <c r="Z781" s="30">
        <f>IFERROR(FIND("-", 'Upload Data'!$B768, Y781 + 1), 1000)</f>
        <v>1000</v>
      </c>
      <c r="AA781" s="30" t="str">
        <f>IFERROR(LEFT('Upload Data'!$B768, Y781 - 1), "")</f>
        <v/>
      </c>
      <c r="AB781" s="30" t="str">
        <f>IFERROR(MID('Upload Data'!$B768, Y781 + 1, Z781 - Y781 - 1), "")</f>
        <v/>
      </c>
      <c r="AC781" s="30">
        <f>IFERROR(VALUE(RIGHT('Upload Data'!$B768, 6)), -1)</f>
        <v>-1</v>
      </c>
    </row>
    <row r="782" spans="1:29">
      <c r="A782" s="29">
        <f t="shared" si="92"/>
        <v>769</v>
      </c>
      <c r="B782" s="28" t="b">
        <f>NOT(IFERROR('Upload Data'!A769 = "ERROR", TRUE))</f>
        <v>1</v>
      </c>
      <c r="C782" s="28">
        <f t="shared" si="93"/>
        <v>769</v>
      </c>
      <c r="D782" s="30" t="b">
        <f>IF(B782, ('Upload Data'!A769 &amp; 'Upload Data'!B769 &amp; 'Upload Data'!D769 &amp; 'Upload Data'!E769 &amp; 'Upload Data'!F769) &lt;&gt; "", FALSE)</f>
        <v>0</v>
      </c>
      <c r="E782" s="28" t="str">
        <f t="shared" si="97"/>
        <v/>
      </c>
      <c r="F782" s="28" t="str">
        <f t="shared" si="98"/>
        <v/>
      </c>
      <c r="G782" s="30" t="b">
        <f t="shared" si="91"/>
        <v>1</v>
      </c>
      <c r="H782" s="30" t="b">
        <f>IFERROR(AND(OR(NOT(D782), 'Upload Data'!$A769 &lt;&gt; "", 'Upload Data'!$B769 &lt;&gt; ""), I782, J782, S782 &lt;= 1), FALSE)</f>
        <v>1</v>
      </c>
      <c r="I782" s="30" t="b">
        <f t="shared" si="94"/>
        <v>1</v>
      </c>
      <c r="J782" s="30" t="b">
        <f t="shared" si="95"/>
        <v>1</v>
      </c>
      <c r="K782" s="31" t="s">
        <v>81</v>
      </c>
      <c r="L782" s="31" t="s">
        <v>81</v>
      </c>
      <c r="M782" s="30" t="b">
        <f>IFERROR(OR(NOT(D782), 'Upload Data'!E769 &lt;&gt; ""), FALSE)</f>
        <v>1</v>
      </c>
      <c r="N782" s="30" t="b">
        <f>IFERROR(OR(AND(NOT(D782), 'Upload Data'!F769 = ""), IFERROR(MATCH('Upload Data'!F769, listTradingRelationship, 0), FALSE)), FALSE)</f>
        <v>1</v>
      </c>
      <c r="O782" s="30"/>
      <c r="P782" s="30"/>
      <c r="Q782" s="30"/>
      <c r="R782" s="30" t="str">
        <f>IFERROR(IF('Upload Data'!$A769 &lt;&gt; "", 'Upload Data'!$A769, 'Upload Data'!$B769) &amp; "-" &amp; 'Upload Data'!$C769, "-")</f>
        <v>-</v>
      </c>
      <c r="S782" s="30">
        <f t="shared" si="96"/>
        <v>0</v>
      </c>
      <c r="T782" s="30"/>
      <c r="U782" s="30" t="b">
        <f>IFERROR(OR('Upload Data'!$A769 = "", IFERROR(AND(LEN('Upload Data'!$A769 ) = 11, LEFT('Upload Data'!$A769, 4) = "FSC-", MID('Upload Data'!$A769, 5, 1) &gt;= "A", MID('Upload Data'!$A769, 5, 1) &lt;= "Z", V782 &gt; 0, INT(V782) = V782), FALSE)), FALSE)</f>
        <v>1</v>
      </c>
      <c r="V782" s="30">
        <f>IFERROR(VALUE(RIGHT('Upload Data'!$A769, 6)), -1)</f>
        <v>-1</v>
      </c>
      <c r="W782" s="30"/>
      <c r="X782" s="30" t="b">
        <f>IFERROR(OR('Upload Data'!$B769 = "", IFERROR(AND(LEN(AA782) &gt;= 2, MATCH(AB782, listCertificateTypes, 0), AC782 &gt; -1, INT(AC782) = AC782), FALSE)), FALSE)</f>
        <v>1</v>
      </c>
      <c r="Y782" s="30">
        <f>IFERROR(FIND("-", 'Upload Data'!$B769, 1), 1000)</f>
        <v>1000</v>
      </c>
      <c r="Z782" s="30">
        <f>IFERROR(FIND("-", 'Upload Data'!$B769, Y782 + 1), 1000)</f>
        <v>1000</v>
      </c>
      <c r="AA782" s="30" t="str">
        <f>IFERROR(LEFT('Upload Data'!$B769, Y782 - 1), "")</f>
        <v/>
      </c>
      <c r="AB782" s="30" t="str">
        <f>IFERROR(MID('Upload Data'!$B769, Y782 + 1, Z782 - Y782 - 1), "")</f>
        <v/>
      </c>
      <c r="AC782" s="30">
        <f>IFERROR(VALUE(RIGHT('Upload Data'!$B769, 6)), -1)</f>
        <v>-1</v>
      </c>
    </row>
    <row r="783" spans="1:29">
      <c r="A783" s="29">
        <f t="shared" si="92"/>
        <v>770</v>
      </c>
      <c r="B783" s="28" t="b">
        <f>NOT(IFERROR('Upload Data'!A770 = "ERROR", TRUE))</f>
        <v>1</v>
      </c>
      <c r="C783" s="28">
        <f t="shared" si="93"/>
        <v>770</v>
      </c>
      <c r="D783" s="30" t="b">
        <f>IF(B783, ('Upload Data'!A770 &amp; 'Upload Data'!B770 &amp; 'Upload Data'!D770 &amp; 'Upload Data'!E770 &amp; 'Upload Data'!F770) &lt;&gt; "", FALSE)</f>
        <v>0</v>
      </c>
      <c r="E783" s="28" t="str">
        <f t="shared" si="97"/>
        <v/>
      </c>
      <c r="F783" s="28" t="str">
        <f t="shared" si="98"/>
        <v/>
      </c>
      <c r="G783" s="30" t="b">
        <f t="shared" ref="G783:G846" si="99">AND(I783:N783)</f>
        <v>1</v>
      </c>
      <c r="H783" s="30" t="b">
        <f>IFERROR(AND(OR(NOT(D783), 'Upload Data'!$A770 &lt;&gt; "", 'Upload Data'!$B770 &lt;&gt; ""), I783, J783, S783 &lt;= 1), FALSE)</f>
        <v>1</v>
      </c>
      <c r="I783" s="30" t="b">
        <f t="shared" si="94"/>
        <v>1</v>
      </c>
      <c r="J783" s="30" t="b">
        <f t="shared" si="95"/>
        <v>1</v>
      </c>
      <c r="K783" s="31" t="s">
        <v>81</v>
      </c>
      <c r="L783" s="31" t="s">
        <v>81</v>
      </c>
      <c r="M783" s="30" t="b">
        <f>IFERROR(OR(NOT(D783), 'Upload Data'!E770 &lt;&gt; ""), FALSE)</f>
        <v>1</v>
      </c>
      <c r="N783" s="30" t="b">
        <f>IFERROR(OR(AND(NOT(D783), 'Upload Data'!F770 = ""), IFERROR(MATCH('Upload Data'!F770, listTradingRelationship, 0), FALSE)), FALSE)</f>
        <v>1</v>
      </c>
      <c r="O783" s="30"/>
      <c r="P783" s="30"/>
      <c r="Q783" s="30"/>
      <c r="R783" s="30" t="str">
        <f>IFERROR(IF('Upload Data'!$A770 &lt;&gt; "", 'Upload Data'!$A770, 'Upload Data'!$B770) &amp; "-" &amp; 'Upload Data'!$C770, "-")</f>
        <v>-</v>
      </c>
      <c r="S783" s="30">
        <f t="shared" si="96"/>
        <v>0</v>
      </c>
      <c r="T783" s="30"/>
      <c r="U783" s="30" t="b">
        <f>IFERROR(OR('Upload Data'!$A770 = "", IFERROR(AND(LEN('Upload Data'!$A770 ) = 11, LEFT('Upload Data'!$A770, 4) = "FSC-", MID('Upload Data'!$A770, 5, 1) &gt;= "A", MID('Upload Data'!$A770, 5, 1) &lt;= "Z", V783 &gt; 0, INT(V783) = V783), FALSE)), FALSE)</f>
        <v>1</v>
      </c>
      <c r="V783" s="30">
        <f>IFERROR(VALUE(RIGHT('Upload Data'!$A770, 6)), -1)</f>
        <v>-1</v>
      </c>
      <c r="W783" s="30"/>
      <c r="X783" s="30" t="b">
        <f>IFERROR(OR('Upload Data'!$B770 = "", IFERROR(AND(LEN(AA783) &gt;= 2, MATCH(AB783, listCertificateTypes, 0), AC783 &gt; -1, INT(AC783) = AC783), FALSE)), FALSE)</f>
        <v>1</v>
      </c>
      <c r="Y783" s="30">
        <f>IFERROR(FIND("-", 'Upload Data'!$B770, 1), 1000)</f>
        <v>1000</v>
      </c>
      <c r="Z783" s="30">
        <f>IFERROR(FIND("-", 'Upload Data'!$B770, Y783 + 1), 1000)</f>
        <v>1000</v>
      </c>
      <c r="AA783" s="30" t="str">
        <f>IFERROR(LEFT('Upload Data'!$B770, Y783 - 1), "")</f>
        <v/>
      </c>
      <c r="AB783" s="30" t="str">
        <f>IFERROR(MID('Upload Data'!$B770, Y783 + 1, Z783 - Y783 - 1), "")</f>
        <v/>
      </c>
      <c r="AC783" s="30">
        <f>IFERROR(VALUE(RIGHT('Upload Data'!$B770, 6)), -1)</f>
        <v>-1</v>
      </c>
    </row>
    <row r="784" spans="1:29">
      <c r="A784" s="29">
        <f t="shared" ref="A784:A847" si="100">IF(B784, C784, 0)</f>
        <v>771</v>
      </c>
      <c r="B784" s="28" t="b">
        <f>NOT(IFERROR('Upload Data'!A771 = "ERROR", TRUE))</f>
        <v>1</v>
      </c>
      <c r="C784" s="28">
        <f t="shared" ref="C784:C847" si="101">IF(B784, C783 + 1, C783)</f>
        <v>771</v>
      </c>
      <c r="D784" s="30" t="b">
        <f>IF(B784, ('Upload Data'!A771 &amp; 'Upload Data'!B771 &amp; 'Upload Data'!D771 &amp; 'Upload Data'!E771 &amp; 'Upload Data'!F771) &lt;&gt; "", FALSE)</f>
        <v>0</v>
      </c>
      <c r="E784" s="28" t="str">
        <f t="shared" si="97"/>
        <v/>
      </c>
      <c r="F784" s="28" t="str">
        <f t="shared" si="98"/>
        <v/>
      </c>
      <c r="G784" s="30" t="b">
        <f t="shared" si="99"/>
        <v>1</v>
      </c>
      <c r="H784" s="30" t="b">
        <f>IFERROR(AND(OR(NOT(D784), 'Upload Data'!$A771 &lt;&gt; "", 'Upload Data'!$B771 &lt;&gt; ""), I784, J784, S784 &lt;= 1), FALSE)</f>
        <v>1</v>
      </c>
      <c r="I784" s="30" t="b">
        <f t="shared" ref="I784:I847" si="102">$U784</f>
        <v>1</v>
      </c>
      <c r="J784" s="30" t="b">
        <f t="shared" ref="J784:J847" si="103">$X784</f>
        <v>1</v>
      </c>
      <c r="K784" s="31" t="s">
        <v>81</v>
      </c>
      <c r="L784" s="31" t="s">
        <v>81</v>
      </c>
      <c r="M784" s="30" t="b">
        <f>IFERROR(OR(NOT(D784), 'Upload Data'!E771 &lt;&gt; ""), FALSE)</f>
        <v>1</v>
      </c>
      <c r="N784" s="30" t="b">
        <f>IFERROR(OR(AND(NOT(D784), 'Upload Data'!F771 = ""), IFERROR(MATCH('Upload Data'!F771, listTradingRelationship, 0), FALSE)), FALSE)</f>
        <v>1</v>
      </c>
      <c r="O784" s="30"/>
      <c r="P784" s="30"/>
      <c r="Q784" s="30"/>
      <c r="R784" s="30" t="str">
        <f>IFERROR(IF('Upload Data'!$A771 &lt;&gt; "", 'Upload Data'!$A771, 'Upload Data'!$B771) &amp; "-" &amp; 'Upload Data'!$C771, "-")</f>
        <v>-</v>
      </c>
      <c r="S784" s="30">
        <f t="shared" ref="S784:S847" si="104">IF($R784 = "-", 0, COUNTIFS($R$15:$R$1013, $R784))</f>
        <v>0</v>
      </c>
      <c r="T784" s="30"/>
      <c r="U784" s="30" t="b">
        <f>IFERROR(OR('Upload Data'!$A771 = "", IFERROR(AND(LEN('Upload Data'!$A771 ) = 11, LEFT('Upload Data'!$A771, 4) = "FSC-", MID('Upload Data'!$A771, 5, 1) &gt;= "A", MID('Upload Data'!$A771, 5, 1) &lt;= "Z", V784 &gt; 0, INT(V784) = V784), FALSE)), FALSE)</f>
        <v>1</v>
      </c>
      <c r="V784" s="30">
        <f>IFERROR(VALUE(RIGHT('Upload Data'!$A771, 6)), -1)</f>
        <v>-1</v>
      </c>
      <c r="W784" s="30"/>
      <c r="X784" s="30" t="b">
        <f>IFERROR(OR('Upload Data'!$B771 = "", IFERROR(AND(LEN(AA784) &gt;= 2, MATCH(AB784, listCertificateTypes, 0), AC784 &gt; -1, INT(AC784) = AC784), FALSE)), FALSE)</f>
        <v>1</v>
      </c>
      <c r="Y784" s="30">
        <f>IFERROR(FIND("-", 'Upload Data'!$B771, 1), 1000)</f>
        <v>1000</v>
      </c>
      <c r="Z784" s="30">
        <f>IFERROR(FIND("-", 'Upload Data'!$B771, Y784 + 1), 1000)</f>
        <v>1000</v>
      </c>
      <c r="AA784" s="30" t="str">
        <f>IFERROR(LEFT('Upload Data'!$B771, Y784 - 1), "")</f>
        <v/>
      </c>
      <c r="AB784" s="30" t="str">
        <f>IFERROR(MID('Upload Data'!$B771, Y784 + 1, Z784 - Y784 - 1), "")</f>
        <v/>
      </c>
      <c r="AC784" s="30">
        <f>IFERROR(VALUE(RIGHT('Upload Data'!$B771, 6)), -1)</f>
        <v>-1</v>
      </c>
    </row>
    <row r="785" spans="1:29">
      <c r="A785" s="29">
        <f t="shared" si="100"/>
        <v>772</v>
      </c>
      <c r="B785" s="28" t="b">
        <f>NOT(IFERROR('Upload Data'!A772 = "ERROR", TRUE))</f>
        <v>1</v>
      </c>
      <c r="C785" s="28">
        <f t="shared" si="101"/>
        <v>772</v>
      </c>
      <c r="D785" s="30" t="b">
        <f>IF(B785, ('Upload Data'!A772 &amp; 'Upload Data'!B772 &amp; 'Upload Data'!D772 &amp; 'Upload Data'!E772 &amp; 'Upload Data'!F772) &lt;&gt; "", FALSE)</f>
        <v>0</v>
      </c>
      <c r="E785" s="28" t="str">
        <f t="shared" si="97"/>
        <v/>
      </c>
      <c r="F785" s="28" t="str">
        <f t="shared" si="98"/>
        <v/>
      </c>
      <c r="G785" s="30" t="b">
        <f t="shared" si="99"/>
        <v>1</v>
      </c>
      <c r="H785" s="30" t="b">
        <f>IFERROR(AND(OR(NOT(D785), 'Upload Data'!$A772 &lt;&gt; "", 'Upload Data'!$B772 &lt;&gt; ""), I785, J785, S785 &lt;= 1), FALSE)</f>
        <v>1</v>
      </c>
      <c r="I785" s="30" t="b">
        <f t="shared" si="102"/>
        <v>1</v>
      </c>
      <c r="J785" s="30" t="b">
        <f t="shared" si="103"/>
        <v>1</v>
      </c>
      <c r="K785" s="31" t="s">
        <v>81</v>
      </c>
      <c r="L785" s="31" t="s">
        <v>81</v>
      </c>
      <c r="M785" s="30" t="b">
        <f>IFERROR(OR(NOT(D785), 'Upload Data'!E772 &lt;&gt; ""), FALSE)</f>
        <v>1</v>
      </c>
      <c r="N785" s="30" t="b">
        <f>IFERROR(OR(AND(NOT(D785), 'Upload Data'!F772 = ""), IFERROR(MATCH('Upload Data'!F772, listTradingRelationship, 0), FALSE)), FALSE)</f>
        <v>1</v>
      </c>
      <c r="O785" s="30"/>
      <c r="P785" s="30"/>
      <c r="Q785" s="30"/>
      <c r="R785" s="30" t="str">
        <f>IFERROR(IF('Upload Data'!$A772 &lt;&gt; "", 'Upload Data'!$A772, 'Upload Data'!$B772) &amp; "-" &amp; 'Upload Data'!$C772, "-")</f>
        <v>-</v>
      </c>
      <c r="S785" s="30">
        <f t="shared" si="104"/>
        <v>0</v>
      </c>
      <c r="T785" s="30"/>
      <c r="U785" s="30" t="b">
        <f>IFERROR(OR('Upload Data'!$A772 = "", IFERROR(AND(LEN('Upload Data'!$A772 ) = 11, LEFT('Upload Data'!$A772, 4) = "FSC-", MID('Upload Data'!$A772, 5, 1) &gt;= "A", MID('Upload Data'!$A772, 5, 1) &lt;= "Z", V785 &gt; 0, INT(V785) = V785), FALSE)), FALSE)</f>
        <v>1</v>
      </c>
      <c r="V785" s="30">
        <f>IFERROR(VALUE(RIGHT('Upload Data'!$A772, 6)), -1)</f>
        <v>-1</v>
      </c>
      <c r="W785" s="30"/>
      <c r="X785" s="30" t="b">
        <f>IFERROR(OR('Upload Data'!$B772 = "", IFERROR(AND(LEN(AA785) &gt;= 2, MATCH(AB785, listCertificateTypes, 0), AC785 &gt; -1, INT(AC785) = AC785), FALSE)), FALSE)</f>
        <v>1</v>
      </c>
      <c r="Y785" s="30">
        <f>IFERROR(FIND("-", 'Upload Data'!$B772, 1), 1000)</f>
        <v>1000</v>
      </c>
      <c r="Z785" s="30">
        <f>IFERROR(FIND("-", 'Upload Data'!$B772, Y785 + 1), 1000)</f>
        <v>1000</v>
      </c>
      <c r="AA785" s="30" t="str">
        <f>IFERROR(LEFT('Upload Data'!$B772, Y785 - 1), "")</f>
        <v/>
      </c>
      <c r="AB785" s="30" t="str">
        <f>IFERROR(MID('Upload Data'!$B772, Y785 + 1, Z785 - Y785 - 1), "")</f>
        <v/>
      </c>
      <c r="AC785" s="30">
        <f>IFERROR(VALUE(RIGHT('Upload Data'!$B772, 6)), -1)</f>
        <v>-1</v>
      </c>
    </row>
    <row r="786" spans="1:29">
      <c r="A786" s="29">
        <f t="shared" si="100"/>
        <v>773</v>
      </c>
      <c r="B786" s="28" t="b">
        <f>NOT(IFERROR('Upload Data'!A773 = "ERROR", TRUE))</f>
        <v>1</v>
      </c>
      <c r="C786" s="28">
        <f t="shared" si="101"/>
        <v>773</v>
      </c>
      <c r="D786" s="30" t="b">
        <f>IF(B786, ('Upload Data'!A773 &amp; 'Upload Data'!B773 &amp; 'Upload Data'!D773 &amp; 'Upload Data'!E773 &amp; 'Upload Data'!F773) &lt;&gt; "", FALSE)</f>
        <v>0</v>
      </c>
      <c r="E786" s="28" t="str">
        <f t="shared" si="97"/>
        <v/>
      </c>
      <c r="F786" s="28" t="str">
        <f t="shared" si="98"/>
        <v/>
      </c>
      <c r="G786" s="30" t="b">
        <f t="shared" si="99"/>
        <v>1</v>
      </c>
      <c r="H786" s="30" t="b">
        <f>IFERROR(AND(OR(NOT(D786), 'Upload Data'!$A773 &lt;&gt; "", 'Upload Data'!$B773 &lt;&gt; ""), I786, J786, S786 &lt;= 1), FALSE)</f>
        <v>1</v>
      </c>
      <c r="I786" s="30" t="b">
        <f t="shared" si="102"/>
        <v>1</v>
      </c>
      <c r="J786" s="30" t="b">
        <f t="shared" si="103"/>
        <v>1</v>
      </c>
      <c r="K786" s="31" t="s">
        <v>81</v>
      </c>
      <c r="L786" s="31" t="s">
        <v>81</v>
      </c>
      <c r="M786" s="30" t="b">
        <f>IFERROR(OR(NOT(D786), 'Upload Data'!E773 &lt;&gt; ""), FALSE)</f>
        <v>1</v>
      </c>
      <c r="N786" s="30" t="b">
        <f>IFERROR(OR(AND(NOT(D786), 'Upload Data'!F773 = ""), IFERROR(MATCH('Upload Data'!F773, listTradingRelationship, 0), FALSE)), FALSE)</f>
        <v>1</v>
      </c>
      <c r="O786" s="30"/>
      <c r="P786" s="30"/>
      <c r="Q786" s="30"/>
      <c r="R786" s="30" t="str">
        <f>IFERROR(IF('Upload Data'!$A773 &lt;&gt; "", 'Upload Data'!$A773, 'Upload Data'!$B773) &amp; "-" &amp; 'Upload Data'!$C773, "-")</f>
        <v>-</v>
      </c>
      <c r="S786" s="30">
        <f t="shared" si="104"/>
        <v>0</v>
      </c>
      <c r="T786" s="30"/>
      <c r="U786" s="30" t="b">
        <f>IFERROR(OR('Upload Data'!$A773 = "", IFERROR(AND(LEN('Upload Data'!$A773 ) = 11, LEFT('Upload Data'!$A773, 4) = "FSC-", MID('Upload Data'!$A773, 5, 1) &gt;= "A", MID('Upload Data'!$A773, 5, 1) &lt;= "Z", V786 &gt; 0, INT(V786) = V786), FALSE)), FALSE)</f>
        <v>1</v>
      </c>
      <c r="V786" s="30">
        <f>IFERROR(VALUE(RIGHT('Upload Data'!$A773, 6)), -1)</f>
        <v>-1</v>
      </c>
      <c r="W786" s="30"/>
      <c r="X786" s="30" t="b">
        <f>IFERROR(OR('Upload Data'!$B773 = "", IFERROR(AND(LEN(AA786) &gt;= 2, MATCH(AB786, listCertificateTypes, 0), AC786 &gt; -1, INT(AC786) = AC786), FALSE)), FALSE)</f>
        <v>1</v>
      </c>
      <c r="Y786" s="30">
        <f>IFERROR(FIND("-", 'Upload Data'!$B773, 1), 1000)</f>
        <v>1000</v>
      </c>
      <c r="Z786" s="30">
        <f>IFERROR(FIND("-", 'Upload Data'!$B773, Y786 + 1), 1000)</f>
        <v>1000</v>
      </c>
      <c r="AA786" s="30" t="str">
        <f>IFERROR(LEFT('Upload Data'!$B773, Y786 - 1), "")</f>
        <v/>
      </c>
      <c r="AB786" s="30" t="str">
        <f>IFERROR(MID('Upload Data'!$B773, Y786 + 1, Z786 - Y786 - 1), "")</f>
        <v/>
      </c>
      <c r="AC786" s="30">
        <f>IFERROR(VALUE(RIGHT('Upload Data'!$B773, 6)), -1)</f>
        <v>-1</v>
      </c>
    </row>
    <row r="787" spans="1:29">
      <c r="A787" s="29">
        <f t="shared" si="100"/>
        <v>774</v>
      </c>
      <c r="B787" s="28" t="b">
        <f>NOT(IFERROR('Upload Data'!A774 = "ERROR", TRUE))</f>
        <v>1</v>
      </c>
      <c r="C787" s="28">
        <f t="shared" si="101"/>
        <v>774</v>
      </c>
      <c r="D787" s="30" t="b">
        <f>IF(B787, ('Upload Data'!A774 &amp; 'Upload Data'!B774 &amp; 'Upload Data'!D774 &amp; 'Upload Data'!E774 &amp; 'Upload Data'!F774) &lt;&gt; "", FALSE)</f>
        <v>0</v>
      </c>
      <c r="E787" s="28" t="str">
        <f t="shared" si="97"/>
        <v/>
      </c>
      <c r="F787" s="28" t="str">
        <f t="shared" si="98"/>
        <v/>
      </c>
      <c r="G787" s="30" t="b">
        <f t="shared" si="99"/>
        <v>1</v>
      </c>
      <c r="H787" s="30" t="b">
        <f>IFERROR(AND(OR(NOT(D787), 'Upload Data'!$A774 &lt;&gt; "", 'Upload Data'!$B774 &lt;&gt; ""), I787, J787, S787 &lt;= 1), FALSE)</f>
        <v>1</v>
      </c>
      <c r="I787" s="30" t="b">
        <f t="shared" si="102"/>
        <v>1</v>
      </c>
      <c r="J787" s="30" t="b">
        <f t="shared" si="103"/>
        <v>1</v>
      </c>
      <c r="K787" s="31" t="s">
        <v>81</v>
      </c>
      <c r="L787" s="31" t="s">
        <v>81</v>
      </c>
      <c r="M787" s="30" t="b">
        <f>IFERROR(OR(NOT(D787), 'Upload Data'!E774 &lt;&gt; ""), FALSE)</f>
        <v>1</v>
      </c>
      <c r="N787" s="30" t="b">
        <f>IFERROR(OR(AND(NOT(D787), 'Upload Data'!F774 = ""), IFERROR(MATCH('Upload Data'!F774, listTradingRelationship, 0), FALSE)), FALSE)</f>
        <v>1</v>
      </c>
      <c r="O787" s="30"/>
      <c r="P787" s="30"/>
      <c r="Q787" s="30"/>
      <c r="R787" s="30" t="str">
        <f>IFERROR(IF('Upload Data'!$A774 &lt;&gt; "", 'Upload Data'!$A774, 'Upload Data'!$B774) &amp; "-" &amp; 'Upload Data'!$C774, "-")</f>
        <v>-</v>
      </c>
      <c r="S787" s="30">
        <f t="shared" si="104"/>
        <v>0</v>
      </c>
      <c r="T787" s="30"/>
      <c r="U787" s="30" t="b">
        <f>IFERROR(OR('Upload Data'!$A774 = "", IFERROR(AND(LEN('Upload Data'!$A774 ) = 11, LEFT('Upload Data'!$A774, 4) = "FSC-", MID('Upload Data'!$A774, 5, 1) &gt;= "A", MID('Upload Data'!$A774, 5, 1) &lt;= "Z", V787 &gt; 0, INT(V787) = V787), FALSE)), FALSE)</f>
        <v>1</v>
      </c>
      <c r="V787" s="30">
        <f>IFERROR(VALUE(RIGHT('Upload Data'!$A774, 6)), -1)</f>
        <v>-1</v>
      </c>
      <c r="W787" s="30"/>
      <c r="X787" s="30" t="b">
        <f>IFERROR(OR('Upload Data'!$B774 = "", IFERROR(AND(LEN(AA787) &gt;= 2, MATCH(AB787, listCertificateTypes, 0), AC787 &gt; -1, INT(AC787) = AC787), FALSE)), FALSE)</f>
        <v>1</v>
      </c>
      <c r="Y787" s="30">
        <f>IFERROR(FIND("-", 'Upload Data'!$B774, 1), 1000)</f>
        <v>1000</v>
      </c>
      <c r="Z787" s="30">
        <f>IFERROR(FIND("-", 'Upload Data'!$B774, Y787 + 1), 1000)</f>
        <v>1000</v>
      </c>
      <c r="AA787" s="30" t="str">
        <f>IFERROR(LEFT('Upload Data'!$B774, Y787 - 1), "")</f>
        <v/>
      </c>
      <c r="AB787" s="30" t="str">
        <f>IFERROR(MID('Upload Data'!$B774, Y787 + 1, Z787 - Y787 - 1), "")</f>
        <v/>
      </c>
      <c r="AC787" s="30">
        <f>IFERROR(VALUE(RIGHT('Upload Data'!$B774, 6)), -1)</f>
        <v>-1</v>
      </c>
    </row>
    <row r="788" spans="1:29">
      <c r="A788" s="29">
        <f t="shared" si="100"/>
        <v>775</v>
      </c>
      <c r="B788" s="28" t="b">
        <f>NOT(IFERROR('Upload Data'!A775 = "ERROR", TRUE))</f>
        <v>1</v>
      </c>
      <c r="C788" s="28">
        <f t="shared" si="101"/>
        <v>775</v>
      </c>
      <c r="D788" s="30" t="b">
        <f>IF(B788, ('Upload Data'!A775 &amp; 'Upload Data'!B775 &amp; 'Upload Data'!D775 &amp; 'Upload Data'!E775 &amp; 'Upload Data'!F775) &lt;&gt; "", FALSE)</f>
        <v>0</v>
      </c>
      <c r="E788" s="28" t="str">
        <f t="shared" si="97"/>
        <v/>
      </c>
      <c r="F788" s="28" t="str">
        <f t="shared" si="98"/>
        <v/>
      </c>
      <c r="G788" s="30" t="b">
        <f t="shared" si="99"/>
        <v>1</v>
      </c>
      <c r="H788" s="30" t="b">
        <f>IFERROR(AND(OR(NOT(D788), 'Upload Data'!$A775 &lt;&gt; "", 'Upload Data'!$B775 &lt;&gt; ""), I788, J788, S788 &lt;= 1), FALSE)</f>
        <v>1</v>
      </c>
      <c r="I788" s="30" t="b">
        <f t="shared" si="102"/>
        <v>1</v>
      </c>
      <c r="J788" s="30" t="b">
        <f t="shared" si="103"/>
        <v>1</v>
      </c>
      <c r="K788" s="31" t="s">
        <v>81</v>
      </c>
      <c r="L788" s="31" t="s">
        <v>81</v>
      </c>
      <c r="M788" s="30" t="b">
        <f>IFERROR(OR(NOT(D788), 'Upload Data'!E775 &lt;&gt; ""), FALSE)</f>
        <v>1</v>
      </c>
      <c r="N788" s="30" t="b">
        <f>IFERROR(OR(AND(NOT(D788), 'Upload Data'!F775 = ""), IFERROR(MATCH('Upload Data'!F775, listTradingRelationship, 0), FALSE)), FALSE)</f>
        <v>1</v>
      </c>
      <c r="O788" s="30"/>
      <c r="P788" s="30"/>
      <c r="Q788" s="30"/>
      <c r="R788" s="30" t="str">
        <f>IFERROR(IF('Upload Data'!$A775 &lt;&gt; "", 'Upload Data'!$A775, 'Upload Data'!$B775) &amp; "-" &amp; 'Upload Data'!$C775, "-")</f>
        <v>-</v>
      </c>
      <c r="S788" s="30">
        <f t="shared" si="104"/>
        <v>0</v>
      </c>
      <c r="T788" s="30"/>
      <c r="U788" s="30" t="b">
        <f>IFERROR(OR('Upload Data'!$A775 = "", IFERROR(AND(LEN('Upload Data'!$A775 ) = 11, LEFT('Upload Data'!$A775, 4) = "FSC-", MID('Upload Data'!$A775, 5, 1) &gt;= "A", MID('Upload Data'!$A775, 5, 1) &lt;= "Z", V788 &gt; 0, INT(V788) = V788), FALSE)), FALSE)</f>
        <v>1</v>
      </c>
      <c r="V788" s="30">
        <f>IFERROR(VALUE(RIGHT('Upload Data'!$A775, 6)), -1)</f>
        <v>-1</v>
      </c>
      <c r="W788" s="30"/>
      <c r="X788" s="30" t="b">
        <f>IFERROR(OR('Upload Data'!$B775 = "", IFERROR(AND(LEN(AA788) &gt;= 2, MATCH(AB788, listCertificateTypes, 0), AC788 &gt; -1, INT(AC788) = AC788), FALSE)), FALSE)</f>
        <v>1</v>
      </c>
      <c r="Y788" s="30">
        <f>IFERROR(FIND("-", 'Upload Data'!$B775, 1), 1000)</f>
        <v>1000</v>
      </c>
      <c r="Z788" s="30">
        <f>IFERROR(FIND("-", 'Upload Data'!$B775, Y788 + 1), 1000)</f>
        <v>1000</v>
      </c>
      <c r="AA788" s="30" t="str">
        <f>IFERROR(LEFT('Upload Data'!$B775, Y788 - 1), "")</f>
        <v/>
      </c>
      <c r="AB788" s="30" t="str">
        <f>IFERROR(MID('Upload Data'!$B775, Y788 + 1, Z788 - Y788 - 1), "")</f>
        <v/>
      </c>
      <c r="AC788" s="30">
        <f>IFERROR(VALUE(RIGHT('Upload Data'!$B775, 6)), -1)</f>
        <v>-1</v>
      </c>
    </row>
    <row r="789" spans="1:29">
      <c r="A789" s="29">
        <f t="shared" si="100"/>
        <v>776</v>
      </c>
      <c r="B789" s="28" t="b">
        <f>NOT(IFERROR('Upload Data'!A776 = "ERROR", TRUE))</f>
        <v>1</v>
      </c>
      <c r="C789" s="28">
        <f t="shared" si="101"/>
        <v>776</v>
      </c>
      <c r="D789" s="30" t="b">
        <f>IF(B789, ('Upload Data'!A776 &amp; 'Upload Data'!B776 &amp; 'Upload Data'!D776 &amp; 'Upload Data'!E776 &amp; 'Upload Data'!F776) &lt;&gt; "", FALSE)</f>
        <v>0</v>
      </c>
      <c r="E789" s="28" t="str">
        <f t="shared" si="97"/>
        <v/>
      </c>
      <c r="F789" s="28" t="str">
        <f t="shared" si="98"/>
        <v/>
      </c>
      <c r="G789" s="30" t="b">
        <f t="shared" si="99"/>
        <v>1</v>
      </c>
      <c r="H789" s="30" t="b">
        <f>IFERROR(AND(OR(NOT(D789), 'Upload Data'!$A776 &lt;&gt; "", 'Upload Data'!$B776 &lt;&gt; ""), I789, J789, S789 &lt;= 1), FALSE)</f>
        <v>1</v>
      </c>
      <c r="I789" s="30" t="b">
        <f t="shared" si="102"/>
        <v>1</v>
      </c>
      <c r="J789" s="30" t="b">
        <f t="shared" si="103"/>
        <v>1</v>
      </c>
      <c r="K789" s="31" t="s">
        <v>81</v>
      </c>
      <c r="L789" s="31" t="s">
        <v>81</v>
      </c>
      <c r="M789" s="30" t="b">
        <f>IFERROR(OR(NOT(D789), 'Upload Data'!E776 &lt;&gt; ""), FALSE)</f>
        <v>1</v>
      </c>
      <c r="N789" s="30" t="b">
        <f>IFERROR(OR(AND(NOT(D789), 'Upload Data'!F776 = ""), IFERROR(MATCH('Upload Data'!F776, listTradingRelationship, 0), FALSE)), FALSE)</f>
        <v>1</v>
      </c>
      <c r="O789" s="30"/>
      <c r="P789" s="30"/>
      <c r="Q789" s="30"/>
      <c r="R789" s="30" t="str">
        <f>IFERROR(IF('Upload Data'!$A776 &lt;&gt; "", 'Upload Data'!$A776, 'Upload Data'!$B776) &amp; "-" &amp; 'Upload Data'!$C776, "-")</f>
        <v>-</v>
      </c>
      <c r="S789" s="30">
        <f t="shared" si="104"/>
        <v>0</v>
      </c>
      <c r="T789" s="30"/>
      <c r="U789" s="30" t="b">
        <f>IFERROR(OR('Upload Data'!$A776 = "", IFERROR(AND(LEN('Upload Data'!$A776 ) = 11, LEFT('Upload Data'!$A776, 4) = "FSC-", MID('Upload Data'!$A776, 5, 1) &gt;= "A", MID('Upload Data'!$A776, 5, 1) &lt;= "Z", V789 &gt; 0, INT(V789) = V789), FALSE)), FALSE)</f>
        <v>1</v>
      </c>
      <c r="V789" s="30">
        <f>IFERROR(VALUE(RIGHT('Upload Data'!$A776, 6)), -1)</f>
        <v>-1</v>
      </c>
      <c r="W789" s="30"/>
      <c r="X789" s="30" t="b">
        <f>IFERROR(OR('Upload Data'!$B776 = "", IFERROR(AND(LEN(AA789) &gt;= 2, MATCH(AB789, listCertificateTypes, 0), AC789 &gt; -1, INT(AC789) = AC789), FALSE)), FALSE)</f>
        <v>1</v>
      </c>
      <c r="Y789" s="30">
        <f>IFERROR(FIND("-", 'Upload Data'!$B776, 1), 1000)</f>
        <v>1000</v>
      </c>
      <c r="Z789" s="30">
        <f>IFERROR(FIND("-", 'Upload Data'!$B776, Y789 + 1), 1000)</f>
        <v>1000</v>
      </c>
      <c r="AA789" s="30" t="str">
        <f>IFERROR(LEFT('Upload Data'!$B776, Y789 - 1), "")</f>
        <v/>
      </c>
      <c r="AB789" s="30" t="str">
        <f>IFERROR(MID('Upload Data'!$B776, Y789 + 1, Z789 - Y789 - 1), "")</f>
        <v/>
      </c>
      <c r="AC789" s="30">
        <f>IFERROR(VALUE(RIGHT('Upload Data'!$B776, 6)), -1)</f>
        <v>-1</v>
      </c>
    </row>
    <row r="790" spans="1:29">
      <c r="A790" s="29">
        <f t="shared" si="100"/>
        <v>777</v>
      </c>
      <c r="B790" s="28" t="b">
        <f>NOT(IFERROR('Upload Data'!A777 = "ERROR", TRUE))</f>
        <v>1</v>
      </c>
      <c r="C790" s="28">
        <f t="shared" si="101"/>
        <v>777</v>
      </c>
      <c r="D790" s="30" t="b">
        <f>IF(B790, ('Upload Data'!A777 &amp; 'Upload Data'!B777 &amp; 'Upload Data'!D777 &amp; 'Upload Data'!E777 &amp; 'Upload Data'!F777) &lt;&gt; "", FALSE)</f>
        <v>0</v>
      </c>
      <c r="E790" s="28" t="str">
        <f t="shared" si="97"/>
        <v/>
      </c>
      <c r="F790" s="28" t="str">
        <f t="shared" si="98"/>
        <v/>
      </c>
      <c r="G790" s="30" t="b">
        <f t="shared" si="99"/>
        <v>1</v>
      </c>
      <c r="H790" s="30" t="b">
        <f>IFERROR(AND(OR(NOT(D790), 'Upload Data'!$A777 &lt;&gt; "", 'Upload Data'!$B777 &lt;&gt; ""), I790, J790, S790 &lt;= 1), FALSE)</f>
        <v>1</v>
      </c>
      <c r="I790" s="30" t="b">
        <f t="shared" si="102"/>
        <v>1</v>
      </c>
      <c r="J790" s="30" t="b">
        <f t="shared" si="103"/>
        <v>1</v>
      </c>
      <c r="K790" s="31" t="s">
        <v>81</v>
      </c>
      <c r="L790" s="31" t="s">
        <v>81</v>
      </c>
      <c r="M790" s="30" t="b">
        <f>IFERROR(OR(NOT(D790), 'Upload Data'!E777 &lt;&gt; ""), FALSE)</f>
        <v>1</v>
      </c>
      <c r="N790" s="30" t="b">
        <f>IFERROR(OR(AND(NOT(D790), 'Upload Data'!F777 = ""), IFERROR(MATCH('Upload Data'!F777, listTradingRelationship, 0), FALSE)), FALSE)</f>
        <v>1</v>
      </c>
      <c r="O790" s="30"/>
      <c r="P790" s="30"/>
      <c r="Q790" s="30"/>
      <c r="R790" s="30" t="str">
        <f>IFERROR(IF('Upload Data'!$A777 &lt;&gt; "", 'Upload Data'!$A777, 'Upload Data'!$B777) &amp; "-" &amp; 'Upload Data'!$C777, "-")</f>
        <v>-</v>
      </c>
      <c r="S790" s="30">
        <f t="shared" si="104"/>
        <v>0</v>
      </c>
      <c r="T790" s="30"/>
      <c r="U790" s="30" t="b">
        <f>IFERROR(OR('Upload Data'!$A777 = "", IFERROR(AND(LEN('Upload Data'!$A777 ) = 11, LEFT('Upload Data'!$A777, 4) = "FSC-", MID('Upload Data'!$A777, 5, 1) &gt;= "A", MID('Upload Data'!$A777, 5, 1) &lt;= "Z", V790 &gt; 0, INT(V790) = V790), FALSE)), FALSE)</f>
        <v>1</v>
      </c>
      <c r="V790" s="30">
        <f>IFERROR(VALUE(RIGHT('Upload Data'!$A777, 6)), -1)</f>
        <v>-1</v>
      </c>
      <c r="W790" s="30"/>
      <c r="X790" s="30" t="b">
        <f>IFERROR(OR('Upload Data'!$B777 = "", IFERROR(AND(LEN(AA790) &gt;= 2, MATCH(AB790, listCertificateTypes, 0), AC790 &gt; -1, INT(AC790) = AC790), FALSE)), FALSE)</f>
        <v>1</v>
      </c>
      <c r="Y790" s="30">
        <f>IFERROR(FIND("-", 'Upload Data'!$B777, 1), 1000)</f>
        <v>1000</v>
      </c>
      <c r="Z790" s="30">
        <f>IFERROR(FIND("-", 'Upload Data'!$B777, Y790 + 1), 1000)</f>
        <v>1000</v>
      </c>
      <c r="AA790" s="30" t="str">
        <f>IFERROR(LEFT('Upload Data'!$B777, Y790 - 1), "")</f>
        <v/>
      </c>
      <c r="AB790" s="30" t="str">
        <f>IFERROR(MID('Upload Data'!$B777, Y790 + 1, Z790 - Y790 - 1), "")</f>
        <v/>
      </c>
      <c r="AC790" s="30">
        <f>IFERROR(VALUE(RIGHT('Upload Data'!$B777, 6)), -1)</f>
        <v>-1</v>
      </c>
    </row>
    <row r="791" spans="1:29">
      <c r="A791" s="29">
        <f t="shared" si="100"/>
        <v>778</v>
      </c>
      <c r="B791" s="28" t="b">
        <f>NOT(IFERROR('Upload Data'!A778 = "ERROR", TRUE))</f>
        <v>1</v>
      </c>
      <c r="C791" s="28">
        <f t="shared" si="101"/>
        <v>778</v>
      </c>
      <c r="D791" s="30" t="b">
        <f>IF(B791, ('Upload Data'!A778 &amp; 'Upload Data'!B778 &amp; 'Upload Data'!D778 &amp; 'Upload Data'!E778 &amp; 'Upload Data'!F778) &lt;&gt; "", FALSE)</f>
        <v>0</v>
      </c>
      <c r="E791" s="28" t="str">
        <f t="shared" si="97"/>
        <v/>
      </c>
      <c r="F791" s="28" t="str">
        <f t="shared" si="98"/>
        <v/>
      </c>
      <c r="G791" s="30" t="b">
        <f t="shared" si="99"/>
        <v>1</v>
      </c>
      <c r="H791" s="30" t="b">
        <f>IFERROR(AND(OR(NOT(D791), 'Upload Data'!$A778 &lt;&gt; "", 'Upload Data'!$B778 &lt;&gt; ""), I791, J791, S791 &lt;= 1), FALSE)</f>
        <v>1</v>
      </c>
      <c r="I791" s="30" t="b">
        <f t="shared" si="102"/>
        <v>1</v>
      </c>
      <c r="J791" s="30" t="b">
        <f t="shared" si="103"/>
        <v>1</v>
      </c>
      <c r="K791" s="31" t="s">
        <v>81</v>
      </c>
      <c r="L791" s="31" t="s">
        <v>81</v>
      </c>
      <c r="M791" s="30" t="b">
        <f>IFERROR(OR(NOT(D791), 'Upload Data'!E778 &lt;&gt; ""), FALSE)</f>
        <v>1</v>
      </c>
      <c r="N791" s="30" t="b">
        <f>IFERROR(OR(AND(NOT(D791), 'Upload Data'!F778 = ""), IFERROR(MATCH('Upload Data'!F778, listTradingRelationship, 0), FALSE)), FALSE)</f>
        <v>1</v>
      </c>
      <c r="O791" s="30"/>
      <c r="P791" s="30"/>
      <c r="Q791" s="30"/>
      <c r="R791" s="30" t="str">
        <f>IFERROR(IF('Upload Data'!$A778 &lt;&gt; "", 'Upload Data'!$A778, 'Upload Data'!$B778) &amp; "-" &amp; 'Upload Data'!$C778, "-")</f>
        <v>-</v>
      </c>
      <c r="S791" s="30">
        <f t="shared" si="104"/>
        <v>0</v>
      </c>
      <c r="T791" s="30"/>
      <c r="U791" s="30" t="b">
        <f>IFERROR(OR('Upload Data'!$A778 = "", IFERROR(AND(LEN('Upload Data'!$A778 ) = 11, LEFT('Upload Data'!$A778, 4) = "FSC-", MID('Upload Data'!$A778, 5, 1) &gt;= "A", MID('Upload Data'!$A778, 5, 1) &lt;= "Z", V791 &gt; 0, INT(V791) = V791), FALSE)), FALSE)</f>
        <v>1</v>
      </c>
      <c r="V791" s="30">
        <f>IFERROR(VALUE(RIGHT('Upload Data'!$A778, 6)), -1)</f>
        <v>-1</v>
      </c>
      <c r="W791" s="30"/>
      <c r="X791" s="30" t="b">
        <f>IFERROR(OR('Upload Data'!$B778 = "", IFERROR(AND(LEN(AA791) &gt;= 2, MATCH(AB791, listCertificateTypes, 0), AC791 &gt; -1, INT(AC791) = AC791), FALSE)), FALSE)</f>
        <v>1</v>
      </c>
      <c r="Y791" s="30">
        <f>IFERROR(FIND("-", 'Upload Data'!$B778, 1), 1000)</f>
        <v>1000</v>
      </c>
      <c r="Z791" s="30">
        <f>IFERROR(FIND("-", 'Upload Data'!$B778, Y791 + 1), 1000)</f>
        <v>1000</v>
      </c>
      <c r="AA791" s="30" t="str">
        <f>IFERROR(LEFT('Upload Data'!$B778, Y791 - 1), "")</f>
        <v/>
      </c>
      <c r="AB791" s="30" t="str">
        <f>IFERROR(MID('Upload Data'!$B778, Y791 + 1, Z791 - Y791 - 1), "")</f>
        <v/>
      </c>
      <c r="AC791" s="30">
        <f>IFERROR(VALUE(RIGHT('Upload Data'!$B778, 6)), -1)</f>
        <v>-1</v>
      </c>
    </row>
    <row r="792" spans="1:29">
      <c r="A792" s="29">
        <f t="shared" si="100"/>
        <v>779</v>
      </c>
      <c r="B792" s="28" t="b">
        <f>NOT(IFERROR('Upload Data'!A779 = "ERROR", TRUE))</f>
        <v>1</v>
      </c>
      <c r="C792" s="28">
        <f t="shared" si="101"/>
        <v>779</v>
      </c>
      <c r="D792" s="30" t="b">
        <f>IF(B792, ('Upload Data'!A779 &amp; 'Upload Data'!B779 &amp; 'Upload Data'!D779 &amp; 'Upload Data'!E779 &amp; 'Upload Data'!F779) &lt;&gt; "", FALSE)</f>
        <v>0</v>
      </c>
      <c r="E792" s="28" t="str">
        <f t="shared" si="97"/>
        <v/>
      </c>
      <c r="F792" s="28" t="str">
        <f t="shared" si="98"/>
        <v/>
      </c>
      <c r="G792" s="30" t="b">
        <f t="shared" si="99"/>
        <v>1</v>
      </c>
      <c r="H792" s="30" t="b">
        <f>IFERROR(AND(OR(NOT(D792), 'Upload Data'!$A779 &lt;&gt; "", 'Upload Data'!$B779 &lt;&gt; ""), I792, J792, S792 &lt;= 1), FALSE)</f>
        <v>1</v>
      </c>
      <c r="I792" s="30" t="b">
        <f t="shared" si="102"/>
        <v>1</v>
      </c>
      <c r="J792" s="30" t="b">
        <f t="shared" si="103"/>
        <v>1</v>
      </c>
      <c r="K792" s="31" t="s">
        <v>81</v>
      </c>
      <c r="L792" s="31" t="s">
        <v>81</v>
      </c>
      <c r="M792" s="30" t="b">
        <f>IFERROR(OR(NOT(D792), 'Upload Data'!E779 &lt;&gt; ""), FALSE)</f>
        <v>1</v>
      </c>
      <c r="N792" s="30" t="b">
        <f>IFERROR(OR(AND(NOT(D792), 'Upload Data'!F779 = ""), IFERROR(MATCH('Upload Data'!F779, listTradingRelationship, 0), FALSE)), FALSE)</f>
        <v>1</v>
      </c>
      <c r="O792" s="30"/>
      <c r="P792" s="30"/>
      <c r="Q792" s="30"/>
      <c r="R792" s="30" t="str">
        <f>IFERROR(IF('Upload Data'!$A779 &lt;&gt; "", 'Upload Data'!$A779, 'Upload Data'!$B779) &amp; "-" &amp; 'Upload Data'!$C779, "-")</f>
        <v>-</v>
      </c>
      <c r="S792" s="30">
        <f t="shared" si="104"/>
        <v>0</v>
      </c>
      <c r="T792" s="30"/>
      <c r="U792" s="30" t="b">
        <f>IFERROR(OR('Upload Data'!$A779 = "", IFERROR(AND(LEN('Upload Data'!$A779 ) = 11, LEFT('Upload Data'!$A779, 4) = "FSC-", MID('Upload Data'!$A779, 5, 1) &gt;= "A", MID('Upload Data'!$A779, 5, 1) &lt;= "Z", V792 &gt; 0, INT(V792) = V792), FALSE)), FALSE)</f>
        <v>1</v>
      </c>
      <c r="V792" s="30">
        <f>IFERROR(VALUE(RIGHT('Upload Data'!$A779, 6)), -1)</f>
        <v>-1</v>
      </c>
      <c r="W792" s="30"/>
      <c r="X792" s="30" t="b">
        <f>IFERROR(OR('Upload Data'!$B779 = "", IFERROR(AND(LEN(AA792) &gt;= 2, MATCH(AB792, listCertificateTypes, 0), AC792 &gt; -1, INT(AC792) = AC792), FALSE)), FALSE)</f>
        <v>1</v>
      </c>
      <c r="Y792" s="30">
        <f>IFERROR(FIND("-", 'Upload Data'!$B779, 1), 1000)</f>
        <v>1000</v>
      </c>
      <c r="Z792" s="30">
        <f>IFERROR(FIND("-", 'Upload Data'!$B779, Y792 + 1), 1000)</f>
        <v>1000</v>
      </c>
      <c r="AA792" s="30" t="str">
        <f>IFERROR(LEFT('Upload Data'!$B779, Y792 - 1), "")</f>
        <v/>
      </c>
      <c r="AB792" s="30" t="str">
        <f>IFERROR(MID('Upload Data'!$B779, Y792 + 1, Z792 - Y792 - 1), "")</f>
        <v/>
      </c>
      <c r="AC792" s="30">
        <f>IFERROR(VALUE(RIGHT('Upload Data'!$B779, 6)), -1)</f>
        <v>-1</v>
      </c>
    </row>
    <row r="793" spans="1:29">
      <c r="A793" s="29">
        <f t="shared" si="100"/>
        <v>780</v>
      </c>
      <c r="B793" s="28" t="b">
        <f>NOT(IFERROR('Upload Data'!A780 = "ERROR", TRUE))</f>
        <v>1</v>
      </c>
      <c r="C793" s="28">
        <f t="shared" si="101"/>
        <v>780</v>
      </c>
      <c r="D793" s="30" t="b">
        <f>IF(B793, ('Upload Data'!A780 &amp; 'Upload Data'!B780 &amp; 'Upload Data'!D780 &amp; 'Upload Data'!E780 &amp; 'Upload Data'!F780) &lt;&gt; "", FALSE)</f>
        <v>0</v>
      </c>
      <c r="E793" s="28" t="str">
        <f t="shared" si="97"/>
        <v/>
      </c>
      <c r="F793" s="28" t="str">
        <f t="shared" si="98"/>
        <v/>
      </c>
      <c r="G793" s="30" t="b">
        <f t="shared" si="99"/>
        <v>1</v>
      </c>
      <c r="H793" s="30" t="b">
        <f>IFERROR(AND(OR(NOT(D793), 'Upload Data'!$A780 &lt;&gt; "", 'Upload Data'!$B780 &lt;&gt; ""), I793, J793, S793 &lt;= 1), FALSE)</f>
        <v>1</v>
      </c>
      <c r="I793" s="30" t="b">
        <f t="shared" si="102"/>
        <v>1</v>
      </c>
      <c r="J793" s="30" t="b">
        <f t="shared" si="103"/>
        <v>1</v>
      </c>
      <c r="K793" s="31" t="s">
        <v>81</v>
      </c>
      <c r="L793" s="31" t="s">
        <v>81</v>
      </c>
      <c r="M793" s="30" t="b">
        <f>IFERROR(OR(NOT(D793), 'Upload Data'!E780 &lt;&gt; ""), FALSE)</f>
        <v>1</v>
      </c>
      <c r="N793" s="30" t="b">
        <f>IFERROR(OR(AND(NOT(D793), 'Upload Data'!F780 = ""), IFERROR(MATCH('Upload Data'!F780, listTradingRelationship, 0), FALSE)), FALSE)</f>
        <v>1</v>
      </c>
      <c r="O793" s="30"/>
      <c r="P793" s="30"/>
      <c r="Q793" s="30"/>
      <c r="R793" s="30" t="str">
        <f>IFERROR(IF('Upload Data'!$A780 &lt;&gt; "", 'Upload Data'!$A780, 'Upload Data'!$B780) &amp; "-" &amp; 'Upload Data'!$C780, "-")</f>
        <v>-</v>
      </c>
      <c r="S793" s="30">
        <f t="shared" si="104"/>
        <v>0</v>
      </c>
      <c r="T793" s="30"/>
      <c r="U793" s="30" t="b">
        <f>IFERROR(OR('Upload Data'!$A780 = "", IFERROR(AND(LEN('Upload Data'!$A780 ) = 11, LEFT('Upload Data'!$A780, 4) = "FSC-", MID('Upload Data'!$A780, 5, 1) &gt;= "A", MID('Upload Data'!$A780, 5, 1) &lt;= "Z", V793 &gt; 0, INT(V793) = V793), FALSE)), FALSE)</f>
        <v>1</v>
      </c>
      <c r="V793" s="30">
        <f>IFERROR(VALUE(RIGHT('Upload Data'!$A780, 6)), -1)</f>
        <v>-1</v>
      </c>
      <c r="W793" s="30"/>
      <c r="X793" s="30" t="b">
        <f>IFERROR(OR('Upload Data'!$B780 = "", IFERROR(AND(LEN(AA793) &gt;= 2, MATCH(AB793, listCertificateTypes, 0), AC793 &gt; -1, INT(AC793) = AC793), FALSE)), FALSE)</f>
        <v>1</v>
      </c>
      <c r="Y793" s="30">
        <f>IFERROR(FIND("-", 'Upload Data'!$B780, 1), 1000)</f>
        <v>1000</v>
      </c>
      <c r="Z793" s="30">
        <f>IFERROR(FIND("-", 'Upload Data'!$B780, Y793 + 1), 1000)</f>
        <v>1000</v>
      </c>
      <c r="AA793" s="30" t="str">
        <f>IFERROR(LEFT('Upload Data'!$B780, Y793 - 1), "")</f>
        <v/>
      </c>
      <c r="AB793" s="30" t="str">
        <f>IFERROR(MID('Upload Data'!$B780, Y793 + 1, Z793 - Y793 - 1), "")</f>
        <v/>
      </c>
      <c r="AC793" s="30">
        <f>IFERROR(VALUE(RIGHT('Upload Data'!$B780, 6)), -1)</f>
        <v>-1</v>
      </c>
    </row>
    <row r="794" spans="1:29">
      <c r="A794" s="29">
        <f t="shared" si="100"/>
        <v>781</v>
      </c>
      <c r="B794" s="28" t="b">
        <f>NOT(IFERROR('Upload Data'!A781 = "ERROR", TRUE))</f>
        <v>1</v>
      </c>
      <c r="C794" s="28">
        <f t="shared" si="101"/>
        <v>781</v>
      </c>
      <c r="D794" s="30" t="b">
        <f>IF(B794, ('Upload Data'!A781 &amp; 'Upload Data'!B781 &amp; 'Upload Data'!D781 &amp; 'Upload Data'!E781 &amp; 'Upload Data'!F781) &lt;&gt; "", FALSE)</f>
        <v>0</v>
      </c>
      <c r="E794" s="28" t="str">
        <f t="shared" si="97"/>
        <v/>
      </c>
      <c r="F794" s="28" t="str">
        <f t="shared" si="98"/>
        <v/>
      </c>
      <c r="G794" s="30" t="b">
        <f t="shared" si="99"/>
        <v>1</v>
      </c>
      <c r="H794" s="30" t="b">
        <f>IFERROR(AND(OR(NOT(D794), 'Upload Data'!$A781 &lt;&gt; "", 'Upload Data'!$B781 &lt;&gt; ""), I794, J794, S794 &lt;= 1), FALSE)</f>
        <v>1</v>
      </c>
      <c r="I794" s="30" t="b">
        <f t="shared" si="102"/>
        <v>1</v>
      </c>
      <c r="J794" s="30" t="b">
        <f t="shared" si="103"/>
        <v>1</v>
      </c>
      <c r="K794" s="31" t="s">
        <v>81</v>
      </c>
      <c r="L794" s="31" t="s">
        <v>81</v>
      </c>
      <c r="M794" s="30" t="b">
        <f>IFERROR(OR(NOT(D794), 'Upload Data'!E781 &lt;&gt; ""), FALSE)</f>
        <v>1</v>
      </c>
      <c r="N794" s="30" t="b">
        <f>IFERROR(OR(AND(NOT(D794), 'Upload Data'!F781 = ""), IFERROR(MATCH('Upload Data'!F781, listTradingRelationship, 0), FALSE)), FALSE)</f>
        <v>1</v>
      </c>
      <c r="O794" s="30"/>
      <c r="P794" s="30"/>
      <c r="Q794" s="30"/>
      <c r="R794" s="30" t="str">
        <f>IFERROR(IF('Upload Data'!$A781 &lt;&gt; "", 'Upload Data'!$A781, 'Upload Data'!$B781) &amp; "-" &amp; 'Upload Data'!$C781, "-")</f>
        <v>-</v>
      </c>
      <c r="S794" s="30">
        <f t="shared" si="104"/>
        <v>0</v>
      </c>
      <c r="T794" s="30"/>
      <c r="U794" s="30" t="b">
        <f>IFERROR(OR('Upload Data'!$A781 = "", IFERROR(AND(LEN('Upload Data'!$A781 ) = 11, LEFT('Upload Data'!$A781, 4) = "FSC-", MID('Upload Data'!$A781, 5, 1) &gt;= "A", MID('Upload Data'!$A781, 5, 1) &lt;= "Z", V794 &gt; 0, INT(V794) = V794), FALSE)), FALSE)</f>
        <v>1</v>
      </c>
      <c r="V794" s="30">
        <f>IFERROR(VALUE(RIGHT('Upload Data'!$A781, 6)), -1)</f>
        <v>-1</v>
      </c>
      <c r="W794" s="30"/>
      <c r="X794" s="30" t="b">
        <f>IFERROR(OR('Upload Data'!$B781 = "", IFERROR(AND(LEN(AA794) &gt;= 2, MATCH(AB794, listCertificateTypes, 0), AC794 &gt; -1, INT(AC794) = AC794), FALSE)), FALSE)</f>
        <v>1</v>
      </c>
      <c r="Y794" s="30">
        <f>IFERROR(FIND("-", 'Upload Data'!$B781, 1), 1000)</f>
        <v>1000</v>
      </c>
      <c r="Z794" s="30">
        <f>IFERROR(FIND("-", 'Upload Data'!$B781, Y794 + 1), 1000)</f>
        <v>1000</v>
      </c>
      <c r="AA794" s="30" t="str">
        <f>IFERROR(LEFT('Upload Data'!$B781, Y794 - 1), "")</f>
        <v/>
      </c>
      <c r="AB794" s="30" t="str">
        <f>IFERROR(MID('Upload Data'!$B781, Y794 + 1, Z794 - Y794 - 1), "")</f>
        <v/>
      </c>
      <c r="AC794" s="30">
        <f>IFERROR(VALUE(RIGHT('Upload Data'!$B781, 6)), -1)</f>
        <v>-1</v>
      </c>
    </row>
    <row r="795" spans="1:29">
      <c r="A795" s="29">
        <f t="shared" si="100"/>
        <v>782</v>
      </c>
      <c r="B795" s="28" t="b">
        <f>NOT(IFERROR('Upload Data'!A782 = "ERROR", TRUE))</f>
        <v>1</v>
      </c>
      <c r="C795" s="28">
        <f t="shared" si="101"/>
        <v>782</v>
      </c>
      <c r="D795" s="30" t="b">
        <f>IF(B795, ('Upload Data'!A782 &amp; 'Upload Data'!B782 &amp; 'Upload Data'!D782 &amp; 'Upload Data'!E782 &amp; 'Upload Data'!F782) &lt;&gt; "", FALSE)</f>
        <v>0</v>
      </c>
      <c r="E795" s="28" t="str">
        <f t="shared" si="97"/>
        <v/>
      </c>
      <c r="F795" s="28" t="str">
        <f t="shared" si="98"/>
        <v/>
      </c>
      <c r="G795" s="30" t="b">
        <f t="shared" si="99"/>
        <v>1</v>
      </c>
      <c r="H795" s="30" t="b">
        <f>IFERROR(AND(OR(NOT(D795), 'Upload Data'!$A782 &lt;&gt; "", 'Upload Data'!$B782 &lt;&gt; ""), I795, J795, S795 &lt;= 1), FALSE)</f>
        <v>1</v>
      </c>
      <c r="I795" s="30" t="b">
        <f t="shared" si="102"/>
        <v>1</v>
      </c>
      <c r="J795" s="30" t="b">
        <f t="shared" si="103"/>
        <v>1</v>
      </c>
      <c r="K795" s="31" t="s">
        <v>81</v>
      </c>
      <c r="L795" s="31" t="s">
        <v>81</v>
      </c>
      <c r="M795" s="30" t="b">
        <f>IFERROR(OR(NOT(D795), 'Upload Data'!E782 &lt;&gt; ""), FALSE)</f>
        <v>1</v>
      </c>
      <c r="N795" s="30" t="b">
        <f>IFERROR(OR(AND(NOT(D795), 'Upload Data'!F782 = ""), IFERROR(MATCH('Upload Data'!F782, listTradingRelationship, 0), FALSE)), FALSE)</f>
        <v>1</v>
      </c>
      <c r="O795" s="30"/>
      <c r="P795" s="30"/>
      <c r="Q795" s="30"/>
      <c r="R795" s="30" t="str">
        <f>IFERROR(IF('Upload Data'!$A782 &lt;&gt; "", 'Upload Data'!$A782, 'Upload Data'!$B782) &amp; "-" &amp; 'Upload Data'!$C782, "-")</f>
        <v>-</v>
      </c>
      <c r="S795" s="30">
        <f t="shared" si="104"/>
        <v>0</v>
      </c>
      <c r="T795" s="30"/>
      <c r="U795" s="30" t="b">
        <f>IFERROR(OR('Upload Data'!$A782 = "", IFERROR(AND(LEN('Upload Data'!$A782 ) = 11, LEFT('Upload Data'!$A782, 4) = "FSC-", MID('Upload Data'!$A782, 5, 1) &gt;= "A", MID('Upload Data'!$A782, 5, 1) &lt;= "Z", V795 &gt; 0, INT(V795) = V795), FALSE)), FALSE)</f>
        <v>1</v>
      </c>
      <c r="V795" s="30">
        <f>IFERROR(VALUE(RIGHT('Upload Data'!$A782, 6)), -1)</f>
        <v>-1</v>
      </c>
      <c r="W795" s="30"/>
      <c r="X795" s="30" t="b">
        <f>IFERROR(OR('Upload Data'!$B782 = "", IFERROR(AND(LEN(AA795) &gt;= 2, MATCH(AB795, listCertificateTypes, 0), AC795 &gt; -1, INT(AC795) = AC795), FALSE)), FALSE)</f>
        <v>1</v>
      </c>
      <c r="Y795" s="30">
        <f>IFERROR(FIND("-", 'Upload Data'!$B782, 1), 1000)</f>
        <v>1000</v>
      </c>
      <c r="Z795" s="30">
        <f>IFERROR(FIND("-", 'Upload Data'!$B782, Y795 + 1), 1000)</f>
        <v>1000</v>
      </c>
      <c r="AA795" s="30" t="str">
        <f>IFERROR(LEFT('Upload Data'!$B782, Y795 - 1), "")</f>
        <v/>
      </c>
      <c r="AB795" s="30" t="str">
        <f>IFERROR(MID('Upload Data'!$B782, Y795 + 1, Z795 - Y795 - 1), "")</f>
        <v/>
      </c>
      <c r="AC795" s="30">
        <f>IFERROR(VALUE(RIGHT('Upload Data'!$B782, 6)), -1)</f>
        <v>-1</v>
      </c>
    </row>
    <row r="796" spans="1:29">
      <c r="A796" s="29">
        <f t="shared" si="100"/>
        <v>783</v>
      </c>
      <c r="B796" s="28" t="b">
        <f>NOT(IFERROR('Upload Data'!A783 = "ERROR", TRUE))</f>
        <v>1</v>
      </c>
      <c r="C796" s="28">
        <f t="shared" si="101"/>
        <v>783</v>
      </c>
      <c r="D796" s="30" t="b">
        <f>IF(B796, ('Upload Data'!A783 &amp; 'Upload Data'!B783 &amp; 'Upload Data'!D783 &amp; 'Upload Data'!E783 &amp; 'Upload Data'!F783) &lt;&gt; "", FALSE)</f>
        <v>0</v>
      </c>
      <c r="E796" s="28" t="str">
        <f t="shared" si="97"/>
        <v/>
      </c>
      <c r="F796" s="28" t="str">
        <f t="shared" si="98"/>
        <v/>
      </c>
      <c r="G796" s="30" t="b">
        <f t="shared" si="99"/>
        <v>1</v>
      </c>
      <c r="H796" s="30" t="b">
        <f>IFERROR(AND(OR(NOT(D796), 'Upload Data'!$A783 &lt;&gt; "", 'Upload Data'!$B783 &lt;&gt; ""), I796, J796, S796 &lt;= 1), FALSE)</f>
        <v>1</v>
      </c>
      <c r="I796" s="30" t="b">
        <f t="shared" si="102"/>
        <v>1</v>
      </c>
      <c r="J796" s="30" t="b">
        <f t="shared" si="103"/>
        <v>1</v>
      </c>
      <c r="K796" s="31" t="s">
        <v>81</v>
      </c>
      <c r="L796" s="31" t="s">
        <v>81</v>
      </c>
      <c r="M796" s="30" t="b">
        <f>IFERROR(OR(NOT(D796), 'Upload Data'!E783 &lt;&gt; ""), FALSE)</f>
        <v>1</v>
      </c>
      <c r="N796" s="30" t="b">
        <f>IFERROR(OR(AND(NOT(D796), 'Upload Data'!F783 = ""), IFERROR(MATCH('Upload Data'!F783, listTradingRelationship, 0), FALSE)), FALSE)</f>
        <v>1</v>
      </c>
      <c r="O796" s="30"/>
      <c r="P796" s="30"/>
      <c r="Q796" s="30"/>
      <c r="R796" s="30" t="str">
        <f>IFERROR(IF('Upload Data'!$A783 &lt;&gt; "", 'Upload Data'!$A783, 'Upload Data'!$B783) &amp; "-" &amp; 'Upload Data'!$C783, "-")</f>
        <v>-</v>
      </c>
      <c r="S796" s="30">
        <f t="shared" si="104"/>
        <v>0</v>
      </c>
      <c r="T796" s="30"/>
      <c r="U796" s="30" t="b">
        <f>IFERROR(OR('Upload Data'!$A783 = "", IFERROR(AND(LEN('Upload Data'!$A783 ) = 11, LEFT('Upload Data'!$A783, 4) = "FSC-", MID('Upload Data'!$A783, 5, 1) &gt;= "A", MID('Upload Data'!$A783, 5, 1) &lt;= "Z", V796 &gt; 0, INT(V796) = V796), FALSE)), FALSE)</f>
        <v>1</v>
      </c>
      <c r="V796" s="30">
        <f>IFERROR(VALUE(RIGHT('Upload Data'!$A783, 6)), -1)</f>
        <v>-1</v>
      </c>
      <c r="W796" s="30"/>
      <c r="X796" s="30" t="b">
        <f>IFERROR(OR('Upload Data'!$B783 = "", IFERROR(AND(LEN(AA796) &gt;= 2, MATCH(AB796, listCertificateTypes, 0), AC796 &gt; -1, INT(AC796) = AC796), FALSE)), FALSE)</f>
        <v>1</v>
      </c>
      <c r="Y796" s="30">
        <f>IFERROR(FIND("-", 'Upload Data'!$B783, 1), 1000)</f>
        <v>1000</v>
      </c>
      <c r="Z796" s="30">
        <f>IFERROR(FIND("-", 'Upload Data'!$B783, Y796 + 1), 1000)</f>
        <v>1000</v>
      </c>
      <c r="AA796" s="30" t="str">
        <f>IFERROR(LEFT('Upload Data'!$B783, Y796 - 1), "")</f>
        <v/>
      </c>
      <c r="AB796" s="30" t="str">
        <f>IFERROR(MID('Upload Data'!$B783, Y796 + 1, Z796 - Y796 - 1), "")</f>
        <v/>
      </c>
      <c r="AC796" s="30">
        <f>IFERROR(VALUE(RIGHT('Upload Data'!$B783, 6)), -1)</f>
        <v>-1</v>
      </c>
    </row>
    <row r="797" spans="1:29">
      <c r="A797" s="29">
        <f t="shared" si="100"/>
        <v>784</v>
      </c>
      <c r="B797" s="28" t="b">
        <f>NOT(IFERROR('Upload Data'!A784 = "ERROR", TRUE))</f>
        <v>1</v>
      </c>
      <c r="C797" s="28">
        <f t="shared" si="101"/>
        <v>784</v>
      </c>
      <c r="D797" s="30" t="b">
        <f>IF(B797, ('Upload Data'!A784 &amp; 'Upload Data'!B784 &amp; 'Upload Data'!D784 &amp; 'Upload Data'!E784 &amp; 'Upload Data'!F784) &lt;&gt; "", FALSE)</f>
        <v>0</v>
      </c>
      <c r="E797" s="28" t="str">
        <f t="shared" si="97"/>
        <v/>
      </c>
      <c r="F797" s="28" t="str">
        <f t="shared" si="98"/>
        <v/>
      </c>
      <c r="G797" s="30" t="b">
        <f t="shared" si="99"/>
        <v>1</v>
      </c>
      <c r="H797" s="30" t="b">
        <f>IFERROR(AND(OR(NOT(D797), 'Upload Data'!$A784 &lt;&gt; "", 'Upload Data'!$B784 &lt;&gt; ""), I797, J797, S797 &lt;= 1), FALSE)</f>
        <v>1</v>
      </c>
      <c r="I797" s="30" t="b">
        <f t="shared" si="102"/>
        <v>1</v>
      </c>
      <c r="J797" s="30" t="b">
        <f t="shared" si="103"/>
        <v>1</v>
      </c>
      <c r="K797" s="31" t="s">
        <v>81</v>
      </c>
      <c r="L797" s="31" t="s">
        <v>81</v>
      </c>
      <c r="M797" s="30" t="b">
        <f>IFERROR(OR(NOT(D797), 'Upload Data'!E784 &lt;&gt; ""), FALSE)</f>
        <v>1</v>
      </c>
      <c r="N797" s="30" t="b">
        <f>IFERROR(OR(AND(NOT(D797), 'Upload Data'!F784 = ""), IFERROR(MATCH('Upload Data'!F784, listTradingRelationship, 0), FALSE)), FALSE)</f>
        <v>1</v>
      </c>
      <c r="O797" s="30"/>
      <c r="P797" s="30"/>
      <c r="Q797" s="30"/>
      <c r="R797" s="30" t="str">
        <f>IFERROR(IF('Upload Data'!$A784 &lt;&gt; "", 'Upload Data'!$A784, 'Upload Data'!$B784) &amp; "-" &amp; 'Upload Data'!$C784, "-")</f>
        <v>-</v>
      </c>
      <c r="S797" s="30">
        <f t="shared" si="104"/>
        <v>0</v>
      </c>
      <c r="T797" s="30"/>
      <c r="U797" s="30" t="b">
        <f>IFERROR(OR('Upload Data'!$A784 = "", IFERROR(AND(LEN('Upload Data'!$A784 ) = 11, LEFT('Upload Data'!$A784, 4) = "FSC-", MID('Upload Data'!$A784, 5, 1) &gt;= "A", MID('Upload Data'!$A784, 5, 1) &lt;= "Z", V797 &gt; 0, INT(V797) = V797), FALSE)), FALSE)</f>
        <v>1</v>
      </c>
      <c r="V797" s="30">
        <f>IFERROR(VALUE(RIGHT('Upload Data'!$A784, 6)), -1)</f>
        <v>-1</v>
      </c>
      <c r="W797" s="30"/>
      <c r="X797" s="30" t="b">
        <f>IFERROR(OR('Upload Data'!$B784 = "", IFERROR(AND(LEN(AA797) &gt;= 2, MATCH(AB797, listCertificateTypes, 0), AC797 &gt; -1, INT(AC797) = AC797), FALSE)), FALSE)</f>
        <v>1</v>
      </c>
      <c r="Y797" s="30">
        <f>IFERROR(FIND("-", 'Upload Data'!$B784, 1), 1000)</f>
        <v>1000</v>
      </c>
      <c r="Z797" s="30">
        <f>IFERROR(FIND("-", 'Upload Data'!$B784, Y797 + 1), 1000)</f>
        <v>1000</v>
      </c>
      <c r="AA797" s="30" t="str">
        <f>IFERROR(LEFT('Upload Data'!$B784, Y797 - 1), "")</f>
        <v/>
      </c>
      <c r="AB797" s="30" t="str">
        <f>IFERROR(MID('Upload Data'!$B784, Y797 + 1, Z797 - Y797 - 1), "")</f>
        <v/>
      </c>
      <c r="AC797" s="30">
        <f>IFERROR(VALUE(RIGHT('Upload Data'!$B784, 6)), -1)</f>
        <v>-1</v>
      </c>
    </row>
    <row r="798" spans="1:29">
      <c r="A798" s="29">
        <f t="shared" si="100"/>
        <v>785</v>
      </c>
      <c r="B798" s="28" t="b">
        <f>NOT(IFERROR('Upload Data'!A785 = "ERROR", TRUE))</f>
        <v>1</v>
      </c>
      <c r="C798" s="28">
        <f t="shared" si="101"/>
        <v>785</v>
      </c>
      <c r="D798" s="30" t="b">
        <f>IF(B798, ('Upload Data'!A785 &amp; 'Upload Data'!B785 &amp; 'Upload Data'!D785 &amp; 'Upload Data'!E785 &amp; 'Upload Data'!F785) &lt;&gt; "", FALSE)</f>
        <v>0</v>
      </c>
      <c r="E798" s="28" t="str">
        <f t="shared" si="97"/>
        <v/>
      </c>
      <c r="F798" s="28" t="str">
        <f t="shared" si="98"/>
        <v/>
      </c>
      <c r="G798" s="30" t="b">
        <f t="shared" si="99"/>
        <v>1</v>
      </c>
      <c r="H798" s="30" t="b">
        <f>IFERROR(AND(OR(NOT(D798), 'Upload Data'!$A785 &lt;&gt; "", 'Upload Data'!$B785 &lt;&gt; ""), I798, J798, S798 &lt;= 1), FALSE)</f>
        <v>1</v>
      </c>
      <c r="I798" s="30" t="b">
        <f t="shared" si="102"/>
        <v>1</v>
      </c>
      <c r="J798" s="30" t="b">
        <f t="shared" si="103"/>
        <v>1</v>
      </c>
      <c r="K798" s="31" t="s">
        <v>81</v>
      </c>
      <c r="L798" s="31" t="s">
        <v>81</v>
      </c>
      <c r="M798" s="30" t="b">
        <f>IFERROR(OR(NOT(D798), 'Upload Data'!E785 &lt;&gt; ""), FALSE)</f>
        <v>1</v>
      </c>
      <c r="N798" s="30" t="b">
        <f>IFERROR(OR(AND(NOT(D798), 'Upload Data'!F785 = ""), IFERROR(MATCH('Upload Data'!F785, listTradingRelationship, 0), FALSE)), FALSE)</f>
        <v>1</v>
      </c>
      <c r="O798" s="30"/>
      <c r="P798" s="30"/>
      <c r="Q798" s="30"/>
      <c r="R798" s="30" t="str">
        <f>IFERROR(IF('Upload Data'!$A785 &lt;&gt; "", 'Upload Data'!$A785, 'Upload Data'!$B785) &amp; "-" &amp; 'Upload Data'!$C785, "-")</f>
        <v>-</v>
      </c>
      <c r="S798" s="30">
        <f t="shared" si="104"/>
        <v>0</v>
      </c>
      <c r="T798" s="30"/>
      <c r="U798" s="30" t="b">
        <f>IFERROR(OR('Upload Data'!$A785 = "", IFERROR(AND(LEN('Upload Data'!$A785 ) = 11, LEFT('Upload Data'!$A785, 4) = "FSC-", MID('Upload Data'!$A785, 5, 1) &gt;= "A", MID('Upload Data'!$A785, 5, 1) &lt;= "Z", V798 &gt; 0, INT(V798) = V798), FALSE)), FALSE)</f>
        <v>1</v>
      </c>
      <c r="V798" s="30">
        <f>IFERROR(VALUE(RIGHT('Upload Data'!$A785, 6)), -1)</f>
        <v>-1</v>
      </c>
      <c r="W798" s="30"/>
      <c r="X798" s="30" t="b">
        <f>IFERROR(OR('Upload Data'!$B785 = "", IFERROR(AND(LEN(AA798) &gt;= 2, MATCH(AB798, listCertificateTypes, 0), AC798 &gt; -1, INT(AC798) = AC798), FALSE)), FALSE)</f>
        <v>1</v>
      </c>
      <c r="Y798" s="30">
        <f>IFERROR(FIND("-", 'Upload Data'!$B785, 1), 1000)</f>
        <v>1000</v>
      </c>
      <c r="Z798" s="30">
        <f>IFERROR(FIND("-", 'Upload Data'!$B785, Y798 + 1), 1000)</f>
        <v>1000</v>
      </c>
      <c r="AA798" s="30" t="str">
        <f>IFERROR(LEFT('Upload Data'!$B785, Y798 - 1), "")</f>
        <v/>
      </c>
      <c r="AB798" s="30" t="str">
        <f>IFERROR(MID('Upload Data'!$B785, Y798 + 1, Z798 - Y798 - 1), "")</f>
        <v/>
      </c>
      <c r="AC798" s="30">
        <f>IFERROR(VALUE(RIGHT('Upload Data'!$B785, 6)), -1)</f>
        <v>-1</v>
      </c>
    </row>
    <row r="799" spans="1:29">
      <c r="A799" s="29">
        <f t="shared" si="100"/>
        <v>786</v>
      </c>
      <c r="B799" s="28" t="b">
        <f>NOT(IFERROR('Upload Data'!A786 = "ERROR", TRUE))</f>
        <v>1</v>
      </c>
      <c r="C799" s="28">
        <f t="shared" si="101"/>
        <v>786</v>
      </c>
      <c r="D799" s="30" t="b">
        <f>IF(B799, ('Upload Data'!A786 &amp; 'Upload Data'!B786 &amp; 'Upload Data'!D786 &amp; 'Upload Data'!E786 &amp; 'Upload Data'!F786) &lt;&gt; "", FALSE)</f>
        <v>0</v>
      </c>
      <c r="E799" s="28" t="str">
        <f t="shared" si="97"/>
        <v/>
      </c>
      <c r="F799" s="28" t="str">
        <f t="shared" si="98"/>
        <v/>
      </c>
      <c r="G799" s="30" t="b">
        <f t="shared" si="99"/>
        <v>1</v>
      </c>
      <c r="H799" s="30" t="b">
        <f>IFERROR(AND(OR(NOT(D799), 'Upload Data'!$A786 &lt;&gt; "", 'Upload Data'!$B786 &lt;&gt; ""), I799, J799, S799 &lt;= 1), FALSE)</f>
        <v>1</v>
      </c>
      <c r="I799" s="30" t="b">
        <f t="shared" si="102"/>
        <v>1</v>
      </c>
      <c r="J799" s="30" t="b">
        <f t="shared" si="103"/>
        <v>1</v>
      </c>
      <c r="K799" s="31" t="s">
        <v>81</v>
      </c>
      <c r="L799" s="31" t="s">
        <v>81</v>
      </c>
      <c r="M799" s="30" t="b">
        <f>IFERROR(OR(NOT(D799), 'Upload Data'!E786 &lt;&gt; ""), FALSE)</f>
        <v>1</v>
      </c>
      <c r="N799" s="30" t="b">
        <f>IFERROR(OR(AND(NOT(D799), 'Upload Data'!F786 = ""), IFERROR(MATCH('Upload Data'!F786, listTradingRelationship, 0), FALSE)), FALSE)</f>
        <v>1</v>
      </c>
      <c r="O799" s="30"/>
      <c r="P799" s="30"/>
      <c r="Q799" s="30"/>
      <c r="R799" s="30" t="str">
        <f>IFERROR(IF('Upload Data'!$A786 &lt;&gt; "", 'Upload Data'!$A786, 'Upload Data'!$B786) &amp; "-" &amp; 'Upload Data'!$C786, "-")</f>
        <v>-</v>
      </c>
      <c r="S799" s="30">
        <f t="shared" si="104"/>
        <v>0</v>
      </c>
      <c r="T799" s="30"/>
      <c r="U799" s="30" t="b">
        <f>IFERROR(OR('Upload Data'!$A786 = "", IFERROR(AND(LEN('Upload Data'!$A786 ) = 11, LEFT('Upload Data'!$A786, 4) = "FSC-", MID('Upload Data'!$A786, 5, 1) &gt;= "A", MID('Upload Data'!$A786, 5, 1) &lt;= "Z", V799 &gt; 0, INT(V799) = V799), FALSE)), FALSE)</f>
        <v>1</v>
      </c>
      <c r="V799" s="30">
        <f>IFERROR(VALUE(RIGHT('Upload Data'!$A786, 6)), -1)</f>
        <v>-1</v>
      </c>
      <c r="W799" s="30"/>
      <c r="X799" s="30" t="b">
        <f>IFERROR(OR('Upload Data'!$B786 = "", IFERROR(AND(LEN(AA799) &gt;= 2, MATCH(AB799, listCertificateTypes, 0), AC799 &gt; -1, INT(AC799) = AC799), FALSE)), FALSE)</f>
        <v>1</v>
      </c>
      <c r="Y799" s="30">
        <f>IFERROR(FIND("-", 'Upload Data'!$B786, 1), 1000)</f>
        <v>1000</v>
      </c>
      <c r="Z799" s="30">
        <f>IFERROR(FIND("-", 'Upload Data'!$B786, Y799 + 1), 1000)</f>
        <v>1000</v>
      </c>
      <c r="AA799" s="30" t="str">
        <f>IFERROR(LEFT('Upload Data'!$B786, Y799 - 1), "")</f>
        <v/>
      </c>
      <c r="AB799" s="30" t="str">
        <f>IFERROR(MID('Upload Data'!$B786, Y799 + 1, Z799 - Y799 - 1), "")</f>
        <v/>
      </c>
      <c r="AC799" s="30">
        <f>IFERROR(VALUE(RIGHT('Upload Data'!$B786, 6)), -1)</f>
        <v>-1</v>
      </c>
    </row>
    <row r="800" spans="1:29">
      <c r="A800" s="29">
        <f t="shared" si="100"/>
        <v>787</v>
      </c>
      <c r="B800" s="28" t="b">
        <f>NOT(IFERROR('Upload Data'!A787 = "ERROR", TRUE))</f>
        <v>1</v>
      </c>
      <c r="C800" s="28">
        <f t="shared" si="101"/>
        <v>787</v>
      </c>
      <c r="D800" s="30" t="b">
        <f>IF(B800, ('Upload Data'!A787 &amp; 'Upload Data'!B787 &amp; 'Upload Data'!D787 &amp; 'Upload Data'!E787 &amp; 'Upload Data'!F787) &lt;&gt; "", FALSE)</f>
        <v>0</v>
      </c>
      <c r="E800" s="28" t="str">
        <f t="shared" si="97"/>
        <v/>
      </c>
      <c r="F800" s="28" t="str">
        <f t="shared" si="98"/>
        <v/>
      </c>
      <c r="G800" s="30" t="b">
        <f t="shared" si="99"/>
        <v>1</v>
      </c>
      <c r="H800" s="30" t="b">
        <f>IFERROR(AND(OR(NOT(D800), 'Upload Data'!$A787 &lt;&gt; "", 'Upload Data'!$B787 &lt;&gt; ""), I800, J800, S800 &lt;= 1), FALSE)</f>
        <v>1</v>
      </c>
      <c r="I800" s="30" t="b">
        <f t="shared" si="102"/>
        <v>1</v>
      </c>
      <c r="J800" s="30" t="b">
        <f t="shared" si="103"/>
        <v>1</v>
      </c>
      <c r="K800" s="31" t="s">
        <v>81</v>
      </c>
      <c r="L800" s="31" t="s">
        <v>81</v>
      </c>
      <c r="M800" s="30" t="b">
        <f>IFERROR(OR(NOT(D800), 'Upload Data'!E787 &lt;&gt; ""), FALSE)</f>
        <v>1</v>
      </c>
      <c r="N800" s="30" t="b">
        <f>IFERROR(OR(AND(NOT(D800), 'Upload Data'!F787 = ""), IFERROR(MATCH('Upload Data'!F787, listTradingRelationship, 0), FALSE)), FALSE)</f>
        <v>1</v>
      </c>
      <c r="O800" s="30"/>
      <c r="P800" s="30"/>
      <c r="Q800" s="30"/>
      <c r="R800" s="30" t="str">
        <f>IFERROR(IF('Upload Data'!$A787 &lt;&gt; "", 'Upload Data'!$A787, 'Upload Data'!$B787) &amp; "-" &amp; 'Upload Data'!$C787, "-")</f>
        <v>-</v>
      </c>
      <c r="S800" s="30">
        <f t="shared" si="104"/>
        <v>0</v>
      </c>
      <c r="T800" s="30"/>
      <c r="U800" s="30" t="b">
        <f>IFERROR(OR('Upload Data'!$A787 = "", IFERROR(AND(LEN('Upload Data'!$A787 ) = 11, LEFT('Upload Data'!$A787, 4) = "FSC-", MID('Upload Data'!$A787, 5, 1) &gt;= "A", MID('Upload Data'!$A787, 5, 1) &lt;= "Z", V800 &gt; 0, INT(V800) = V800), FALSE)), FALSE)</f>
        <v>1</v>
      </c>
      <c r="V800" s="30">
        <f>IFERROR(VALUE(RIGHT('Upload Data'!$A787, 6)), -1)</f>
        <v>-1</v>
      </c>
      <c r="W800" s="30"/>
      <c r="X800" s="30" t="b">
        <f>IFERROR(OR('Upload Data'!$B787 = "", IFERROR(AND(LEN(AA800) &gt;= 2, MATCH(AB800, listCertificateTypes, 0), AC800 &gt; -1, INT(AC800) = AC800), FALSE)), FALSE)</f>
        <v>1</v>
      </c>
      <c r="Y800" s="30">
        <f>IFERROR(FIND("-", 'Upload Data'!$B787, 1), 1000)</f>
        <v>1000</v>
      </c>
      <c r="Z800" s="30">
        <f>IFERROR(FIND("-", 'Upload Data'!$B787, Y800 + 1), 1000)</f>
        <v>1000</v>
      </c>
      <c r="AA800" s="30" t="str">
        <f>IFERROR(LEFT('Upload Data'!$B787, Y800 - 1), "")</f>
        <v/>
      </c>
      <c r="AB800" s="30" t="str">
        <f>IFERROR(MID('Upload Data'!$B787, Y800 + 1, Z800 - Y800 - 1), "")</f>
        <v/>
      </c>
      <c r="AC800" s="30">
        <f>IFERROR(VALUE(RIGHT('Upload Data'!$B787, 6)), -1)</f>
        <v>-1</v>
      </c>
    </row>
    <row r="801" spans="1:29">
      <c r="A801" s="29">
        <f t="shared" si="100"/>
        <v>788</v>
      </c>
      <c r="B801" s="28" t="b">
        <f>NOT(IFERROR('Upload Data'!A788 = "ERROR", TRUE))</f>
        <v>1</v>
      </c>
      <c r="C801" s="28">
        <f t="shared" si="101"/>
        <v>788</v>
      </c>
      <c r="D801" s="30" t="b">
        <f>IF(B801, ('Upload Data'!A788 &amp; 'Upload Data'!B788 &amp; 'Upload Data'!D788 &amp; 'Upload Data'!E788 &amp; 'Upload Data'!F788) &lt;&gt; "", FALSE)</f>
        <v>0</v>
      </c>
      <c r="E801" s="28" t="str">
        <f t="shared" si="97"/>
        <v/>
      </c>
      <c r="F801" s="28" t="str">
        <f t="shared" si="98"/>
        <v/>
      </c>
      <c r="G801" s="30" t="b">
        <f t="shared" si="99"/>
        <v>1</v>
      </c>
      <c r="H801" s="30" t="b">
        <f>IFERROR(AND(OR(NOT(D801), 'Upload Data'!$A788 &lt;&gt; "", 'Upload Data'!$B788 &lt;&gt; ""), I801, J801, S801 &lt;= 1), FALSE)</f>
        <v>1</v>
      </c>
      <c r="I801" s="30" t="b">
        <f t="shared" si="102"/>
        <v>1</v>
      </c>
      <c r="J801" s="30" t="b">
        <f t="shared" si="103"/>
        <v>1</v>
      </c>
      <c r="K801" s="31" t="s">
        <v>81</v>
      </c>
      <c r="L801" s="31" t="s">
        <v>81</v>
      </c>
      <c r="M801" s="30" t="b">
        <f>IFERROR(OR(NOT(D801), 'Upload Data'!E788 &lt;&gt; ""), FALSE)</f>
        <v>1</v>
      </c>
      <c r="N801" s="30" t="b">
        <f>IFERROR(OR(AND(NOT(D801), 'Upload Data'!F788 = ""), IFERROR(MATCH('Upload Data'!F788, listTradingRelationship, 0), FALSE)), FALSE)</f>
        <v>1</v>
      </c>
      <c r="O801" s="30"/>
      <c r="P801" s="30"/>
      <c r="Q801" s="30"/>
      <c r="R801" s="30" t="str">
        <f>IFERROR(IF('Upload Data'!$A788 &lt;&gt; "", 'Upload Data'!$A788, 'Upload Data'!$B788) &amp; "-" &amp; 'Upload Data'!$C788, "-")</f>
        <v>-</v>
      </c>
      <c r="S801" s="30">
        <f t="shared" si="104"/>
        <v>0</v>
      </c>
      <c r="T801" s="30"/>
      <c r="U801" s="30" t="b">
        <f>IFERROR(OR('Upload Data'!$A788 = "", IFERROR(AND(LEN('Upload Data'!$A788 ) = 11, LEFT('Upload Data'!$A788, 4) = "FSC-", MID('Upload Data'!$A788, 5, 1) &gt;= "A", MID('Upload Data'!$A788, 5, 1) &lt;= "Z", V801 &gt; 0, INT(V801) = V801), FALSE)), FALSE)</f>
        <v>1</v>
      </c>
      <c r="V801" s="30">
        <f>IFERROR(VALUE(RIGHT('Upload Data'!$A788, 6)), -1)</f>
        <v>-1</v>
      </c>
      <c r="W801" s="30"/>
      <c r="X801" s="30" t="b">
        <f>IFERROR(OR('Upload Data'!$B788 = "", IFERROR(AND(LEN(AA801) &gt;= 2, MATCH(AB801, listCertificateTypes, 0), AC801 &gt; -1, INT(AC801) = AC801), FALSE)), FALSE)</f>
        <v>1</v>
      </c>
      <c r="Y801" s="30">
        <f>IFERROR(FIND("-", 'Upload Data'!$B788, 1), 1000)</f>
        <v>1000</v>
      </c>
      <c r="Z801" s="30">
        <f>IFERROR(FIND("-", 'Upload Data'!$B788, Y801 + 1), 1000)</f>
        <v>1000</v>
      </c>
      <c r="AA801" s="30" t="str">
        <f>IFERROR(LEFT('Upload Data'!$B788, Y801 - 1), "")</f>
        <v/>
      </c>
      <c r="AB801" s="30" t="str">
        <f>IFERROR(MID('Upload Data'!$B788, Y801 + 1, Z801 - Y801 - 1), "")</f>
        <v/>
      </c>
      <c r="AC801" s="30">
        <f>IFERROR(VALUE(RIGHT('Upload Data'!$B788, 6)), -1)</f>
        <v>-1</v>
      </c>
    </row>
    <row r="802" spans="1:29">
      <c r="A802" s="29">
        <f t="shared" si="100"/>
        <v>789</v>
      </c>
      <c r="B802" s="28" t="b">
        <f>NOT(IFERROR('Upload Data'!A789 = "ERROR", TRUE))</f>
        <v>1</v>
      </c>
      <c r="C802" s="28">
        <f t="shared" si="101"/>
        <v>789</v>
      </c>
      <c r="D802" s="30" t="b">
        <f>IF(B802, ('Upload Data'!A789 &amp; 'Upload Data'!B789 &amp; 'Upload Data'!D789 &amp; 'Upload Data'!E789 &amp; 'Upload Data'!F789) &lt;&gt; "", FALSE)</f>
        <v>0</v>
      </c>
      <c r="E802" s="28" t="str">
        <f t="shared" si="97"/>
        <v/>
      </c>
      <c r="F802" s="28" t="str">
        <f t="shared" si="98"/>
        <v/>
      </c>
      <c r="G802" s="30" t="b">
        <f t="shared" si="99"/>
        <v>1</v>
      </c>
      <c r="H802" s="30" t="b">
        <f>IFERROR(AND(OR(NOT(D802), 'Upload Data'!$A789 &lt;&gt; "", 'Upload Data'!$B789 &lt;&gt; ""), I802, J802, S802 &lt;= 1), FALSE)</f>
        <v>1</v>
      </c>
      <c r="I802" s="30" t="b">
        <f t="shared" si="102"/>
        <v>1</v>
      </c>
      <c r="J802" s="30" t="b">
        <f t="shared" si="103"/>
        <v>1</v>
      </c>
      <c r="K802" s="31" t="s">
        <v>81</v>
      </c>
      <c r="L802" s="31" t="s">
        <v>81</v>
      </c>
      <c r="M802" s="30" t="b">
        <f>IFERROR(OR(NOT(D802), 'Upload Data'!E789 &lt;&gt; ""), FALSE)</f>
        <v>1</v>
      </c>
      <c r="N802" s="30" t="b">
        <f>IFERROR(OR(AND(NOT(D802), 'Upload Data'!F789 = ""), IFERROR(MATCH('Upload Data'!F789, listTradingRelationship, 0), FALSE)), FALSE)</f>
        <v>1</v>
      </c>
      <c r="O802" s="30"/>
      <c r="P802" s="30"/>
      <c r="Q802" s="30"/>
      <c r="R802" s="30" t="str">
        <f>IFERROR(IF('Upload Data'!$A789 &lt;&gt; "", 'Upload Data'!$A789, 'Upload Data'!$B789) &amp; "-" &amp; 'Upload Data'!$C789, "-")</f>
        <v>-</v>
      </c>
      <c r="S802" s="30">
        <f t="shared" si="104"/>
        <v>0</v>
      </c>
      <c r="T802" s="30"/>
      <c r="U802" s="30" t="b">
        <f>IFERROR(OR('Upload Data'!$A789 = "", IFERROR(AND(LEN('Upload Data'!$A789 ) = 11, LEFT('Upload Data'!$A789, 4) = "FSC-", MID('Upload Data'!$A789, 5, 1) &gt;= "A", MID('Upload Data'!$A789, 5, 1) &lt;= "Z", V802 &gt; 0, INT(V802) = V802), FALSE)), FALSE)</f>
        <v>1</v>
      </c>
      <c r="V802" s="30">
        <f>IFERROR(VALUE(RIGHT('Upload Data'!$A789, 6)), -1)</f>
        <v>-1</v>
      </c>
      <c r="W802" s="30"/>
      <c r="X802" s="30" t="b">
        <f>IFERROR(OR('Upload Data'!$B789 = "", IFERROR(AND(LEN(AA802) &gt;= 2, MATCH(AB802, listCertificateTypes, 0), AC802 &gt; -1, INT(AC802) = AC802), FALSE)), FALSE)</f>
        <v>1</v>
      </c>
      <c r="Y802" s="30">
        <f>IFERROR(FIND("-", 'Upload Data'!$B789, 1), 1000)</f>
        <v>1000</v>
      </c>
      <c r="Z802" s="30">
        <f>IFERROR(FIND("-", 'Upload Data'!$B789, Y802 + 1), 1000)</f>
        <v>1000</v>
      </c>
      <c r="AA802" s="30" t="str">
        <f>IFERROR(LEFT('Upload Data'!$B789, Y802 - 1), "")</f>
        <v/>
      </c>
      <c r="AB802" s="30" t="str">
        <f>IFERROR(MID('Upload Data'!$B789, Y802 + 1, Z802 - Y802 - 1), "")</f>
        <v/>
      </c>
      <c r="AC802" s="30">
        <f>IFERROR(VALUE(RIGHT('Upload Data'!$B789, 6)), -1)</f>
        <v>-1</v>
      </c>
    </row>
    <row r="803" spans="1:29">
      <c r="A803" s="29">
        <f t="shared" si="100"/>
        <v>790</v>
      </c>
      <c r="B803" s="28" t="b">
        <f>NOT(IFERROR('Upload Data'!A790 = "ERROR", TRUE))</f>
        <v>1</v>
      </c>
      <c r="C803" s="28">
        <f t="shared" si="101"/>
        <v>790</v>
      </c>
      <c r="D803" s="30" t="b">
        <f>IF(B803, ('Upload Data'!A790 &amp; 'Upload Data'!B790 &amp; 'Upload Data'!D790 &amp; 'Upload Data'!E790 &amp; 'Upload Data'!F790) &lt;&gt; "", FALSE)</f>
        <v>0</v>
      </c>
      <c r="E803" s="28" t="str">
        <f t="shared" si="97"/>
        <v/>
      </c>
      <c r="F803" s="28" t="str">
        <f t="shared" si="98"/>
        <v/>
      </c>
      <c r="G803" s="30" t="b">
        <f t="shared" si="99"/>
        <v>1</v>
      </c>
      <c r="H803" s="30" t="b">
        <f>IFERROR(AND(OR(NOT(D803), 'Upload Data'!$A790 &lt;&gt; "", 'Upload Data'!$B790 &lt;&gt; ""), I803, J803, S803 &lt;= 1), FALSE)</f>
        <v>1</v>
      </c>
      <c r="I803" s="30" t="b">
        <f t="shared" si="102"/>
        <v>1</v>
      </c>
      <c r="J803" s="30" t="b">
        <f t="shared" si="103"/>
        <v>1</v>
      </c>
      <c r="K803" s="31" t="s">
        <v>81</v>
      </c>
      <c r="L803" s="31" t="s">
        <v>81</v>
      </c>
      <c r="M803" s="30" t="b">
        <f>IFERROR(OR(NOT(D803), 'Upload Data'!E790 &lt;&gt; ""), FALSE)</f>
        <v>1</v>
      </c>
      <c r="N803" s="30" t="b">
        <f>IFERROR(OR(AND(NOT(D803), 'Upload Data'!F790 = ""), IFERROR(MATCH('Upload Data'!F790, listTradingRelationship, 0), FALSE)), FALSE)</f>
        <v>1</v>
      </c>
      <c r="O803" s="30"/>
      <c r="P803" s="30"/>
      <c r="Q803" s="30"/>
      <c r="R803" s="30" t="str">
        <f>IFERROR(IF('Upload Data'!$A790 &lt;&gt; "", 'Upload Data'!$A790, 'Upload Data'!$B790) &amp; "-" &amp; 'Upload Data'!$C790, "-")</f>
        <v>-</v>
      </c>
      <c r="S803" s="30">
        <f t="shared" si="104"/>
        <v>0</v>
      </c>
      <c r="T803" s="30"/>
      <c r="U803" s="30" t="b">
        <f>IFERROR(OR('Upload Data'!$A790 = "", IFERROR(AND(LEN('Upload Data'!$A790 ) = 11, LEFT('Upload Data'!$A790, 4) = "FSC-", MID('Upload Data'!$A790, 5, 1) &gt;= "A", MID('Upload Data'!$A790, 5, 1) &lt;= "Z", V803 &gt; 0, INT(V803) = V803), FALSE)), FALSE)</f>
        <v>1</v>
      </c>
      <c r="V803" s="30">
        <f>IFERROR(VALUE(RIGHT('Upload Data'!$A790, 6)), -1)</f>
        <v>-1</v>
      </c>
      <c r="W803" s="30"/>
      <c r="X803" s="30" t="b">
        <f>IFERROR(OR('Upload Data'!$B790 = "", IFERROR(AND(LEN(AA803) &gt;= 2, MATCH(AB803, listCertificateTypes, 0), AC803 &gt; -1, INT(AC803) = AC803), FALSE)), FALSE)</f>
        <v>1</v>
      </c>
      <c r="Y803" s="30">
        <f>IFERROR(FIND("-", 'Upload Data'!$B790, 1), 1000)</f>
        <v>1000</v>
      </c>
      <c r="Z803" s="30">
        <f>IFERROR(FIND("-", 'Upload Data'!$B790, Y803 + 1), 1000)</f>
        <v>1000</v>
      </c>
      <c r="AA803" s="30" t="str">
        <f>IFERROR(LEFT('Upload Data'!$B790, Y803 - 1), "")</f>
        <v/>
      </c>
      <c r="AB803" s="30" t="str">
        <f>IFERROR(MID('Upload Data'!$B790, Y803 + 1, Z803 - Y803 - 1), "")</f>
        <v/>
      </c>
      <c r="AC803" s="30">
        <f>IFERROR(VALUE(RIGHT('Upload Data'!$B790, 6)), -1)</f>
        <v>-1</v>
      </c>
    </row>
    <row r="804" spans="1:29">
      <c r="A804" s="29">
        <f t="shared" si="100"/>
        <v>791</v>
      </c>
      <c r="B804" s="28" t="b">
        <f>NOT(IFERROR('Upload Data'!A791 = "ERROR", TRUE))</f>
        <v>1</v>
      </c>
      <c r="C804" s="28">
        <f t="shared" si="101"/>
        <v>791</v>
      </c>
      <c r="D804" s="30" t="b">
        <f>IF(B804, ('Upload Data'!A791 &amp; 'Upload Data'!B791 &amp; 'Upload Data'!D791 &amp; 'Upload Data'!E791 &amp; 'Upload Data'!F791) &lt;&gt; "", FALSE)</f>
        <v>0</v>
      </c>
      <c r="E804" s="28" t="str">
        <f t="shared" si="97"/>
        <v/>
      </c>
      <c r="F804" s="28" t="str">
        <f t="shared" si="98"/>
        <v/>
      </c>
      <c r="G804" s="30" t="b">
        <f t="shared" si="99"/>
        <v>1</v>
      </c>
      <c r="H804" s="30" t="b">
        <f>IFERROR(AND(OR(NOT(D804), 'Upload Data'!$A791 &lt;&gt; "", 'Upload Data'!$B791 &lt;&gt; ""), I804, J804, S804 &lt;= 1), FALSE)</f>
        <v>1</v>
      </c>
      <c r="I804" s="30" t="b">
        <f t="shared" si="102"/>
        <v>1</v>
      </c>
      <c r="J804" s="30" t="b">
        <f t="shared" si="103"/>
        <v>1</v>
      </c>
      <c r="K804" s="31" t="s">
        <v>81</v>
      </c>
      <c r="L804" s="31" t="s">
        <v>81</v>
      </c>
      <c r="M804" s="30" t="b">
        <f>IFERROR(OR(NOT(D804), 'Upload Data'!E791 &lt;&gt; ""), FALSE)</f>
        <v>1</v>
      </c>
      <c r="N804" s="30" t="b">
        <f>IFERROR(OR(AND(NOT(D804), 'Upload Data'!F791 = ""), IFERROR(MATCH('Upload Data'!F791, listTradingRelationship, 0), FALSE)), FALSE)</f>
        <v>1</v>
      </c>
      <c r="O804" s="30"/>
      <c r="P804" s="30"/>
      <c r="Q804" s="30"/>
      <c r="R804" s="30" t="str">
        <f>IFERROR(IF('Upload Data'!$A791 &lt;&gt; "", 'Upload Data'!$A791, 'Upload Data'!$B791) &amp; "-" &amp; 'Upload Data'!$C791, "-")</f>
        <v>-</v>
      </c>
      <c r="S804" s="30">
        <f t="shared" si="104"/>
        <v>0</v>
      </c>
      <c r="T804" s="30"/>
      <c r="U804" s="30" t="b">
        <f>IFERROR(OR('Upload Data'!$A791 = "", IFERROR(AND(LEN('Upload Data'!$A791 ) = 11, LEFT('Upload Data'!$A791, 4) = "FSC-", MID('Upload Data'!$A791, 5, 1) &gt;= "A", MID('Upload Data'!$A791, 5, 1) &lt;= "Z", V804 &gt; 0, INT(V804) = V804), FALSE)), FALSE)</f>
        <v>1</v>
      </c>
      <c r="V804" s="30">
        <f>IFERROR(VALUE(RIGHT('Upload Data'!$A791, 6)), -1)</f>
        <v>-1</v>
      </c>
      <c r="W804" s="30"/>
      <c r="X804" s="30" t="b">
        <f>IFERROR(OR('Upload Data'!$B791 = "", IFERROR(AND(LEN(AA804) &gt;= 2, MATCH(AB804, listCertificateTypes, 0), AC804 &gt; -1, INT(AC804) = AC804), FALSE)), FALSE)</f>
        <v>1</v>
      </c>
      <c r="Y804" s="30">
        <f>IFERROR(FIND("-", 'Upload Data'!$B791, 1), 1000)</f>
        <v>1000</v>
      </c>
      <c r="Z804" s="30">
        <f>IFERROR(FIND("-", 'Upload Data'!$B791, Y804 + 1), 1000)</f>
        <v>1000</v>
      </c>
      <c r="AA804" s="30" t="str">
        <f>IFERROR(LEFT('Upload Data'!$B791, Y804 - 1), "")</f>
        <v/>
      </c>
      <c r="AB804" s="30" t="str">
        <f>IFERROR(MID('Upload Data'!$B791, Y804 + 1, Z804 - Y804 - 1), "")</f>
        <v/>
      </c>
      <c r="AC804" s="30">
        <f>IFERROR(VALUE(RIGHT('Upload Data'!$B791, 6)), -1)</f>
        <v>-1</v>
      </c>
    </row>
    <row r="805" spans="1:29">
      <c r="A805" s="29">
        <f t="shared" si="100"/>
        <v>792</v>
      </c>
      <c r="B805" s="28" t="b">
        <f>NOT(IFERROR('Upload Data'!A792 = "ERROR", TRUE))</f>
        <v>1</v>
      </c>
      <c r="C805" s="28">
        <f t="shared" si="101"/>
        <v>792</v>
      </c>
      <c r="D805" s="30" t="b">
        <f>IF(B805, ('Upload Data'!A792 &amp; 'Upload Data'!B792 &amp; 'Upload Data'!D792 &amp; 'Upload Data'!E792 &amp; 'Upload Data'!F792) &lt;&gt; "", FALSE)</f>
        <v>0</v>
      </c>
      <c r="E805" s="28" t="str">
        <f t="shared" si="97"/>
        <v/>
      </c>
      <c r="F805" s="28" t="str">
        <f t="shared" si="98"/>
        <v/>
      </c>
      <c r="G805" s="30" t="b">
        <f t="shared" si="99"/>
        <v>1</v>
      </c>
      <c r="H805" s="30" t="b">
        <f>IFERROR(AND(OR(NOT(D805), 'Upload Data'!$A792 &lt;&gt; "", 'Upload Data'!$B792 &lt;&gt; ""), I805, J805, S805 &lt;= 1), FALSE)</f>
        <v>1</v>
      </c>
      <c r="I805" s="30" t="b">
        <f t="shared" si="102"/>
        <v>1</v>
      </c>
      <c r="J805" s="30" t="b">
        <f t="shared" si="103"/>
        <v>1</v>
      </c>
      <c r="K805" s="31" t="s">
        <v>81</v>
      </c>
      <c r="L805" s="31" t="s">
        <v>81</v>
      </c>
      <c r="M805" s="30" t="b">
        <f>IFERROR(OR(NOT(D805), 'Upload Data'!E792 &lt;&gt; ""), FALSE)</f>
        <v>1</v>
      </c>
      <c r="N805" s="30" t="b">
        <f>IFERROR(OR(AND(NOT(D805), 'Upload Data'!F792 = ""), IFERROR(MATCH('Upload Data'!F792, listTradingRelationship, 0), FALSE)), FALSE)</f>
        <v>1</v>
      </c>
      <c r="O805" s="30"/>
      <c r="P805" s="30"/>
      <c r="Q805" s="30"/>
      <c r="R805" s="30" t="str">
        <f>IFERROR(IF('Upload Data'!$A792 &lt;&gt; "", 'Upload Data'!$A792, 'Upload Data'!$B792) &amp; "-" &amp; 'Upload Data'!$C792, "-")</f>
        <v>-</v>
      </c>
      <c r="S805" s="30">
        <f t="shared" si="104"/>
        <v>0</v>
      </c>
      <c r="T805" s="30"/>
      <c r="U805" s="30" t="b">
        <f>IFERROR(OR('Upload Data'!$A792 = "", IFERROR(AND(LEN('Upload Data'!$A792 ) = 11, LEFT('Upload Data'!$A792, 4) = "FSC-", MID('Upload Data'!$A792, 5, 1) &gt;= "A", MID('Upload Data'!$A792, 5, 1) &lt;= "Z", V805 &gt; 0, INT(V805) = V805), FALSE)), FALSE)</f>
        <v>1</v>
      </c>
      <c r="V805" s="30">
        <f>IFERROR(VALUE(RIGHT('Upload Data'!$A792, 6)), -1)</f>
        <v>-1</v>
      </c>
      <c r="W805" s="30"/>
      <c r="X805" s="30" t="b">
        <f>IFERROR(OR('Upload Data'!$B792 = "", IFERROR(AND(LEN(AA805) &gt;= 2, MATCH(AB805, listCertificateTypes, 0), AC805 &gt; -1, INT(AC805) = AC805), FALSE)), FALSE)</f>
        <v>1</v>
      </c>
      <c r="Y805" s="30">
        <f>IFERROR(FIND("-", 'Upload Data'!$B792, 1), 1000)</f>
        <v>1000</v>
      </c>
      <c r="Z805" s="30">
        <f>IFERROR(FIND("-", 'Upload Data'!$B792, Y805 + 1), 1000)</f>
        <v>1000</v>
      </c>
      <c r="AA805" s="30" t="str">
        <f>IFERROR(LEFT('Upload Data'!$B792, Y805 - 1), "")</f>
        <v/>
      </c>
      <c r="AB805" s="30" t="str">
        <f>IFERROR(MID('Upload Data'!$B792, Y805 + 1, Z805 - Y805 - 1), "")</f>
        <v/>
      </c>
      <c r="AC805" s="30">
        <f>IFERROR(VALUE(RIGHT('Upload Data'!$B792, 6)), -1)</f>
        <v>-1</v>
      </c>
    </row>
    <row r="806" spans="1:29">
      <c r="A806" s="29">
        <f t="shared" si="100"/>
        <v>793</v>
      </c>
      <c r="B806" s="28" t="b">
        <f>NOT(IFERROR('Upload Data'!A793 = "ERROR", TRUE))</f>
        <v>1</v>
      </c>
      <c r="C806" s="28">
        <f t="shared" si="101"/>
        <v>793</v>
      </c>
      <c r="D806" s="30" t="b">
        <f>IF(B806, ('Upload Data'!A793 &amp; 'Upload Data'!B793 &amp; 'Upload Data'!D793 &amp; 'Upload Data'!E793 &amp; 'Upload Data'!F793) &lt;&gt; "", FALSE)</f>
        <v>0</v>
      </c>
      <c r="E806" s="28" t="str">
        <f t="shared" si="97"/>
        <v/>
      </c>
      <c r="F806" s="28" t="str">
        <f t="shared" si="98"/>
        <v/>
      </c>
      <c r="G806" s="30" t="b">
        <f t="shared" si="99"/>
        <v>1</v>
      </c>
      <c r="H806" s="30" t="b">
        <f>IFERROR(AND(OR(NOT(D806), 'Upload Data'!$A793 &lt;&gt; "", 'Upload Data'!$B793 &lt;&gt; ""), I806, J806, S806 &lt;= 1), FALSE)</f>
        <v>1</v>
      </c>
      <c r="I806" s="30" t="b">
        <f t="shared" si="102"/>
        <v>1</v>
      </c>
      <c r="J806" s="30" t="b">
        <f t="shared" si="103"/>
        <v>1</v>
      </c>
      <c r="K806" s="31" t="s">
        <v>81</v>
      </c>
      <c r="L806" s="31" t="s">
        <v>81</v>
      </c>
      <c r="M806" s="30" t="b">
        <f>IFERROR(OR(NOT(D806), 'Upload Data'!E793 &lt;&gt; ""), FALSE)</f>
        <v>1</v>
      </c>
      <c r="N806" s="30" t="b">
        <f>IFERROR(OR(AND(NOT(D806), 'Upload Data'!F793 = ""), IFERROR(MATCH('Upload Data'!F793, listTradingRelationship, 0), FALSE)), FALSE)</f>
        <v>1</v>
      </c>
      <c r="O806" s="30"/>
      <c r="P806" s="30"/>
      <c r="Q806" s="30"/>
      <c r="R806" s="30" t="str">
        <f>IFERROR(IF('Upload Data'!$A793 &lt;&gt; "", 'Upload Data'!$A793, 'Upload Data'!$B793) &amp; "-" &amp; 'Upload Data'!$C793, "-")</f>
        <v>-</v>
      </c>
      <c r="S806" s="30">
        <f t="shared" si="104"/>
        <v>0</v>
      </c>
      <c r="T806" s="30"/>
      <c r="U806" s="30" t="b">
        <f>IFERROR(OR('Upload Data'!$A793 = "", IFERROR(AND(LEN('Upload Data'!$A793 ) = 11, LEFT('Upload Data'!$A793, 4) = "FSC-", MID('Upload Data'!$A793, 5, 1) &gt;= "A", MID('Upload Data'!$A793, 5, 1) &lt;= "Z", V806 &gt; 0, INT(V806) = V806), FALSE)), FALSE)</f>
        <v>1</v>
      </c>
      <c r="V806" s="30">
        <f>IFERROR(VALUE(RIGHT('Upload Data'!$A793, 6)), -1)</f>
        <v>-1</v>
      </c>
      <c r="W806" s="30"/>
      <c r="X806" s="30" t="b">
        <f>IFERROR(OR('Upload Data'!$B793 = "", IFERROR(AND(LEN(AA806) &gt;= 2, MATCH(AB806, listCertificateTypes, 0), AC806 &gt; -1, INT(AC806) = AC806), FALSE)), FALSE)</f>
        <v>1</v>
      </c>
      <c r="Y806" s="30">
        <f>IFERROR(FIND("-", 'Upload Data'!$B793, 1), 1000)</f>
        <v>1000</v>
      </c>
      <c r="Z806" s="30">
        <f>IFERROR(FIND("-", 'Upload Data'!$B793, Y806 + 1), 1000)</f>
        <v>1000</v>
      </c>
      <c r="AA806" s="30" t="str">
        <f>IFERROR(LEFT('Upload Data'!$B793, Y806 - 1), "")</f>
        <v/>
      </c>
      <c r="AB806" s="30" t="str">
        <f>IFERROR(MID('Upload Data'!$B793, Y806 + 1, Z806 - Y806 - 1), "")</f>
        <v/>
      </c>
      <c r="AC806" s="30">
        <f>IFERROR(VALUE(RIGHT('Upload Data'!$B793, 6)), -1)</f>
        <v>-1</v>
      </c>
    </row>
    <row r="807" spans="1:29">
      <c r="A807" s="29">
        <f t="shared" si="100"/>
        <v>794</v>
      </c>
      <c r="B807" s="28" t="b">
        <f>NOT(IFERROR('Upload Data'!A794 = "ERROR", TRUE))</f>
        <v>1</v>
      </c>
      <c r="C807" s="28">
        <f t="shared" si="101"/>
        <v>794</v>
      </c>
      <c r="D807" s="30" t="b">
        <f>IF(B807, ('Upload Data'!A794 &amp; 'Upload Data'!B794 &amp; 'Upload Data'!D794 &amp; 'Upload Data'!E794 &amp; 'Upload Data'!F794) &lt;&gt; "", FALSE)</f>
        <v>0</v>
      </c>
      <c r="E807" s="28" t="str">
        <f t="shared" ref="E807:E870" si="105">IF(AND(D807, G807), A807, "")</f>
        <v/>
      </c>
      <c r="F807" s="28" t="str">
        <f t="shared" ref="F807:F870" si="106">IF(AND(D807, NOT(G807)), A807, "")</f>
        <v/>
      </c>
      <c r="G807" s="30" t="b">
        <f t="shared" si="99"/>
        <v>1</v>
      </c>
      <c r="H807" s="30" t="b">
        <f>IFERROR(AND(OR(NOT(D807), 'Upload Data'!$A794 &lt;&gt; "", 'Upload Data'!$B794 &lt;&gt; ""), I807, J807, S807 &lt;= 1), FALSE)</f>
        <v>1</v>
      </c>
      <c r="I807" s="30" t="b">
        <f t="shared" si="102"/>
        <v>1</v>
      </c>
      <c r="J807" s="30" t="b">
        <f t="shared" si="103"/>
        <v>1</v>
      </c>
      <c r="K807" s="31" t="s">
        <v>81</v>
      </c>
      <c r="L807" s="31" t="s">
        <v>81</v>
      </c>
      <c r="M807" s="30" t="b">
        <f>IFERROR(OR(NOT(D807), 'Upload Data'!E794 &lt;&gt; ""), FALSE)</f>
        <v>1</v>
      </c>
      <c r="N807" s="30" t="b">
        <f>IFERROR(OR(AND(NOT(D807), 'Upload Data'!F794 = ""), IFERROR(MATCH('Upload Data'!F794, listTradingRelationship, 0), FALSE)), FALSE)</f>
        <v>1</v>
      </c>
      <c r="O807" s="30"/>
      <c r="P807" s="30"/>
      <c r="Q807" s="30"/>
      <c r="R807" s="30" t="str">
        <f>IFERROR(IF('Upload Data'!$A794 &lt;&gt; "", 'Upload Data'!$A794, 'Upload Data'!$B794) &amp; "-" &amp; 'Upload Data'!$C794, "-")</f>
        <v>-</v>
      </c>
      <c r="S807" s="30">
        <f t="shared" si="104"/>
        <v>0</v>
      </c>
      <c r="T807" s="30"/>
      <c r="U807" s="30" t="b">
        <f>IFERROR(OR('Upload Data'!$A794 = "", IFERROR(AND(LEN('Upload Data'!$A794 ) = 11, LEFT('Upload Data'!$A794, 4) = "FSC-", MID('Upload Data'!$A794, 5, 1) &gt;= "A", MID('Upload Data'!$A794, 5, 1) &lt;= "Z", V807 &gt; 0, INT(V807) = V807), FALSE)), FALSE)</f>
        <v>1</v>
      </c>
      <c r="V807" s="30">
        <f>IFERROR(VALUE(RIGHT('Upload Data'!$A794, 6)), -1)</f>
        <v>-1</v>
      </c>
      <c r="W807" s="30"/>
      <c r="X807" s="30" t="b">
        <f>IFERROR(OR('Upload Data'!$B794 = "", IFERROR(AND(LEN(AA807) &gt;= 2, MATCH(AB807, listCertificateTypes, 0), AC807 &gt; -1, INT(AC807) = AC807), FALSE)), FALSE)</f>
        <v>1</v>
      </c>
      <c r="Y807" s="30">
        <f>IFERROR(FIND("-", 'Upload Data'!$B794, 1), 1000)</f>
        <v>1000</v>
      </c>
      <c r="Z807" s="30">
        <f>IFERROR(FIND("-", 'Upload Data'!$B794, Y807 + 1), 1000)</f>
        <v>1000</v>
      </c>
      <c r="AA807" s="30" t="str">
        <f>IFERROR(LEFT('Upload Data'!$B794, Y807 - 1), "")</f>
        <v/>
      </c>
      <c r="AB807" s="30" t="str">
        <f>IFERROR(MID('Upload Data'!$B794, Y807 + 1, Z807 - Y807 - 1), "")</f>
        <v/>
      </c>
      <c r="AC807" s="30">
        <f>IFERROR(VALUE(RIGHT('Upload Data'!$B794, 6)), -1)</f>
        <v>-1</v>
      </c>
    </row>
    <row r="808" spans="1:29">
      <c r="A808" s="29">
        <f t="shared" si="100"/>
        <v>795</v>
      </c>
      <c r="B808" s="28" t="b">
        <f>NOT(IFERROR('Upload Data'!A795 = "ERROR", TRUE))</f>
        <v>1</v>
      </c>
      <c r="C808" s="28">
        <f t="shared" si="101"/>
        <v>795</v>
      </c>
      <c r="D808" s="30" t="b">
        <f>IF(B808, ('Upload Data'!A795 &amp; 'Upload Data'!B795 &amp; 'Upload Data'!D795 &amp; 'Upload Data'!E795 &amp; 'Upload Data'!F795) &lt;&gt; "", FALSE)</f>
        <v>0</v>
      </c>
      <c r="E808" s="28" t="str">
        <f t="shared" si="105"/>
        <v/>
      </c>
      <c r="F808" s="28" t="str">
        <f t="shared" si="106"/>
        <v/>
      </c>
      <c r="G808" s="30" t="b">
        <f t="shared" si="99"/>
        <v>1</v>
      </c>
      <c r="H808" s="30" t="b">
        <f>IFERROR(AND(OR(NOT(D808), 'Upload Data'!$A795 &lt;&gt; "", 'Upload Data'!$B795 &lt;&gt; ""), I808, J808, S808 &lt;= 1), FALSE)</f>
        <v>1</v>
      </c>
      <c r="I808" s="30" t="b">
        <f t="shared" si="102"/>
        <v>1</v>
      </c>
      <c r="J808" s="30" t="b">
        <f t="shared" si="103"/>
        <v>1</v>
      </c>
      <c r="K808" s="31" t="s">
        <v>81</v>
      </c>
      <c r="L808" s="31" t="s">
        <v>81</v>
      </c>
      <c r="M808" s="30" t="b">
        <f>IFERROR(OR(NOT(D808), 'Upload Data'!E795 &lt;&gt; ""), FALSE)</f>
        <v>1</v>
      </c>
      <c r="N808" s="30" t="b">
        <f>IFERROR(OR(AND(NOT(D808), 'Upload Data'!F795 = ""), IFERROR(MATCH('Upload Data'!F795, listTradingRelationship, 0), FALSE)), FALSE)</f>
        <v>1</v>
      </c>
      <c r="O808" s="30"/>
      <c r="P808" s="30"/>
      <c r="Q808" s="30"/>
      <c r="R808" s="30" t="str">
        <f>IFERROR(IF('Upload Data'!$A795 &lt;&gt; "", 'Upload Data'!$A795, 'Upload Data'!$B795) &amp; "-" &amp; 'Upload Data'!$C795, "-")</f>
        <v>-</v>
      </c>
      <c r="S808" s="30">
        <f t="shared" si="104"/>
        <v>0</v>
      </c>
      <c r="T808" s="30"/>
      <c r="U808" s="30" t="b">
        <f>IFERROR(OR('Upload Data'!$A795 = "", IFERROR(AND(LEN('Upload Data'!$A795 ) = 11, LEFT('Upload Data'!$A795, 4) = "FSC-", MID('Upload Data'!$A795, 5, 1) &gt;= "A", MID('Upload Data'!$A795, 5, 1) &lt;= "Z", V808 &gt; 0, INT(V808) = V808), FALSE)), FALSE)</f>
        <v>1</v>
      </c>
      <c r="V808" s="30">
        <f>IFERROR(VALUE(RIGHT('Upload Data'!$A795, 6)), -1)</f>
        <v>-1</v>
      </c>
      <c r="W808" s="30"/>
      <c r="X808" s="30" t="b">
        <f>IFERROR(OR('Upload Data'!$B795 = "", IFERROR(AND(LEN(AA808) &gt;= 2, MATCH(AB808, listCertificateTypes, 0), AC808 &gt; -1, INT(AC808) = AC808), FALSE)), FALSE)</f>
        <v>1</v>
      </c>
      <c r="Y808" s="30">
        <f>IFERROR(FIND("-", 'Upload Data'!$B795, 1), 1000)</f>
        <v>1000</v>
      </c>
      <c r="Z808" s="30">
        <f>IFERROR(FIND("-", 'Upload Data'!$B795, Y808 + 1), 1000)</f>
        <v>1000</v>
      </c>
      <c r="AA808" s="30" t="str">
        <f>IFERROR(LEFT('Upload Data'!$B795, Y808 - 1), "")</f>
        <v/>
      </c>
      <c r="AB808" s="30" t="str">
        <f>IFERROR(MID('Upload Data'!$B795, Y808 + 1, Z808 - Y808 - 1), "")</f>
        <v/>
      </c>
      <c r="AC808" s="30">
        <f>IFERROR(VALUE(RIGHT('Upload Data'!$B795, 6)), -1)</f>
        <v>-1</v>
      </c>
    </row>
    <row r="809" spans="1:29">
      <c r="A809" s="29">
        <f t="shared" si="100"/>
        <v>796</v>
      </c>
      <c r="B809" s="28" t="b">
        <f>NOT(IFERROR('Upload Data'!A796 = "ERROR", TRUE))</f>
        <v>1</v>
      </c>
      <c r="C809" s="28">
        <f t="shared" si="101"/>
        <v>796</v>
      </c>
      <c r="D809" s="30" t="b">
        <f>IF(B809, ('Upload Data'!A796 &amp; 'Upload Data'!B796 &amp; 'Upload Data'!D796 &amp; 'Upload Data'!E796 &amp; 'Upload Data'!F796) &lt;&gt; "", FALSE)</f>
        <v>0</v>
      </c>
      <c r="E809" s="28" t="str">
        <f t="shared" si="105"/>
        <v/>
      </c>
      <c r="F809" s="28" t="str">
        <f t="shared" si="106"/>
        <v/>
      </c>
      <c r="G809" s="30" t="b">
        <f t="shared" si="99"/>
        <v>1</v>
      </c>
      <c r="H809" s="30" t="b">
        <f>IFERROR(AND(OR(NOT(D809), 'Upload Data'!$A796 &lt;&gt; "", 'Upload Data'!$B796 &lt;&gt; ""), I809, J809, S809 &lt;= 1), FALSE)</f>
        <v>1</v>
      </c>
      <c r="I809" s="30" t="b">
        <f t="shared" si="102"/>
        <v>1</v>
      </c>
      <c r="J809" s="30" t="b">
        <f t="shared" si="103"/>
        <v>1</v>
      </c>
      <c r="K809" s="31" t="s">
        <v>81</v>
      </c>
      <c r="L809" s="31" t="s">
        <v>81</v>
      </c>
      <c r="M809" s="30" t="b">
        <f>IFERROR(OR(NOT(D809), 'Upload Data'!E796 &lt;&gt; ""), FALSE)</f>
        <v>1</v>
      </c>
      <c r="N809" s="30" t="b">
        <f>IFERROR(OR(AND(NOT(D809), 'Upload Data'!F796 = ""), IFERROR(MATCH('Upload Data'!F796, listTradingRelationship, 0), FALSE)), FALSE)</f>
        <v>1</v>
      </c>
      <c r="O809" s="30"/>
      <c r="P809" s="30"/>
      <c r="Q809" s="30"/>
      <c r="R809" s="30" t="str">
        <f>IFERROR(IF('Upload Data'!$A796 &lt;&gt; "", 'Upload Data'!$A796, 'Upload Data'!$B796) &amp; "-" &amp; 'Upload Data'!$C796, "-")</f>
        <v>-</v>
      </c>
      <c r="S809" s="30">
        <f t="shared" si="104"/>
        <v>0</v>
      </c>
      <c r="T809" s="30"/>
      <c r="U809" s="30" t="b">
        <f>IFERROR(OR('Upload Data'!$A796 = "", IFERROR(AND(LEN('Upload Data'!$A796 ) = 11, LEFT('Upload Data'!$A796, 4) = "FSC-", MID('Upload Data'!$A796, 5, 1) &gt;= "A", MID('Upload Data'!$A796, 5, 1) &lt;= "Z", V809 &gt; 0, INT(V809) = V809), FALSE)), FALSE)</f>
        <v>1</v>
      </c>
      <c r="V809" s="30">
        <f>IFERROR(VALUE(RIGHT('Upload Data'!$A796, 6)), -1)</f>
        <v>-1</v>
      </c>
      <c r="W809" s="30"/>
      <c r="X809" s="30" t="b">
        <f>IFERROR(OR('Upload Data'!$B796 = "", IFERROR(AND(LEN(AA809) &gt;= 2, MATCH(AB809, listCertificateTypes, 0), AC809 &gt; -1, INT(AC809) = AC809), FALSE)), FALSE)</f>
        <v>1</v>
      </c>
      <c r="Y809" s="30">
        <f>IFERROR(FIND("-", 'Upload Data'!$B796, 1), 1000)</f>
        <v>1000</v>
      </c>
      <c r="Z809" s="30">
        <f>IFERROR(FIND("-", 'Upload Data'!$B796, Y809 + 1), 1000)</f>
        <v>1000</v>
      </c>
      <c r="AA809" s="30" t="str">
        <f>IFERROR(LEFT('Upload Data'!$B796, Y809 - 1), "")</f>
        <v/>
      </c>
      <c r="AB809" s="30" t="str">
        <f>IFERROR(MID('Upload Data'!$B796, Y809 + 1, Z809 - Y809 - 1), "")</f>
        <v/>
      </c>
      <c r="AC809" s="30">
        <f>IFERROR(VALUE(RIGHT('Upload Data'!$B796, 6)), -1)</f>
        <v>-1</v>
      </c>
    </row>
    <row r="810" spans="1:29">
      <c r="A810" s="29">
        <f t="shared" si="100"/>
        <v>797</v>
      </c>
      <c r="B810" s="28" t="b">
        <f>NOT(IFERROR('Upload Data'!A797 = "ERROR", TRUE))</f>
        <v>1</v>
      </c>
      <c r="C810" s="28">
        <f t="shared" si="101"/>
        <v>797</v>
      </c>
      <c r="D810" s="30" t="b">
        <f>IF(B810, ('Upload Data'!A797 &amp; 'Upload Data'!B797 &amp; 'Upload Data'!D797 &amp; 'Upload Data'!E797 &amp; 'Upload Data'!F797) &lt;&gt; "", FALSE)</f>
        <v>0</v>
      </c>
      <c r="E810" s="28" t="str">
        <f t="shared" si="105"/>
        <v/>
      </c>
      <c r="F810" s="28" t="str">
        <f t="shared" si="106"/>
        <v/>
      </c>
      <c r="G810" s="30" t="b">
        <f t="shared" si="99"/>
        <v>1</v>
      </c>
      <c r="H810" s="30" t="b">
        <f>IFERROR(AND(OR(NOT(D810), 'Upload Data'!$A797 &lt;&gt; "", 'Upload Data'!$B797 &lt;&gt; ""), I810, J810, S810 &lt;= 1), FALSE)</f>
        <v>1</v>
      </c>
      <c r="I810" s="30" t="b">
        <f t="shared" si="102"/>
        <v>1</v>
      </c>
      <c r="J810" s="30" t="b">
        <f t="shared" si="103"/>
        <v>1</v>
      </c>
      <c r="K810" s="31" t="s">
        <v>81</v>
      </c>
      <c r="L810" s="31" t="s">
        <v>81</v>
      </c>
      <c r="M810" s="30" t="b">
        <f>IFERROR(OR(NOT(D810), 'Upload Data'!E797 &lt;&gt; ""), FALSE)</f>
        <v>1</v>
      </c>
      <c r="N810" s="30" t="b">
        <f>IFERROR(OR(AND(NOT(D810), 'Upload Data'!F797 = ""), IFERROR(MATCH('Upload Data'!F797, listTradingRelationship, 0), FALSE)), FALSE)</f>
        <v>1</v>
      </c>
      <c r="O810" s="30"/>
      <c r="P810" s="30"/>
      <c r="Q810" s="30"/>
      <c r="R810" s="30" t="str">
        <f>IFERROR(IF('Upload Data'!$A797 &lt;&gt; "", 'Upload Data'!$A797, 'Upload Data'!$B797) &amp; "-" &amp; 'Upload Data'!$C797, "-")</f>
        <v>-</v>
      </c>
      <c r="S810" s="30">
        <f t="shared" si="104"/>
        <v>0</v>
      </c>
      <c r="T810" s="30"/>
      <c r="U810" s="30" t="b">
        <f>IFERROR(OR('Upload Data'!$A797 = "", IFERROR(AND(LEN('Upload Data'!$A797 ) = 11, LEFT('Upload Data'!$A797, 4) = "FSC-", MID('Upload Data'!$A797, 5, 1) &gt;= "A", MID('Upload Data'!$A797, 5, 1) &lt;= "Z", V810 &gt; 0, INT(V810) = V810), FALSE)), FALSE)</f>
        <v>1</v>
      </c>
      <c r="V810" s="30">
        <f>IFERROR(VALUE(RIGHT('Upload Data'!$A797, 6)), -1)</f>
        <v>-1</v>
      </c>
      <c r="W810" s="30"/>
      <c r="X810" s="30" t="b">
        <f>IFERROR(OR('Upload Data'!$B797 = "", IFERROR(AND(LEN(AA810) &gt;= 2, MATCH(AB810, listCertificateTypes, 0), AC810 &gt; -1, INT(AC810) = AC810), FALSE)), FALSE)</f>
        <v>1</v>
      </c>
      <c r="Y810" s="30">
        <f>IFERROR(FIND("-", 'Upload Data'!$B797, 1), 1000)</f>
        <v>1000</v>
      </c>
      <c r="Z810" s="30">
        <f>IFERROR(FIND("-", 'Upload Data'!$B797, Y810 + 1), 1000)</f>
        <v>1000</v>
      </c>
      <c r="AA810" s="30" t="str">
        <f>IFERROR(LEFT('Upload Data'!$B797, Y810 - 1), "")</f>
        <v/>
      </c>
      <c r="AB810" s="30" t="str">
        <f>IFERROR(MID('Upload Data'!$B797, Y810 + 1, Z810 - Y810 - 1), "")</f>
        <v/>
      </c>
      <c r="AC810" s="30">
        <f>IFERROR(VALUE(RIGHT('Upload Data'!$B797, 6)), -1)</f>
        <v>-1</v>
      </c>
    </row>
    <row r="811" spans="1:29">
      <c r="A811" s="29">
        <f t="shared" si="100"/>
        <v>798</v>
      </c>
      <c r="B811" s="28" t="b">
        <f>NOT(IFERROR('Upload Data'!A798 = "ERROR", TRUE))</f>
        <v>1</v>
      </c>
      <c r="C811" s="28">
        <f t="shared" si="101"/>
        <v>798</v>
      </c>
      <c r="D811" s="30" t="b">
        <f>IF(B811, ('Upload Data'!A798 &amp; 'Upload Data'!B798 &amp; 'Upload Data'!D798 &amp; 'Upload Data'!E798 &amp; 'Upload Data'!F798) &lt;&gt; "", FALSE)</f>
        <v>0</v>
      </c>
      <c r="E811" s="28" t="str">
        <f t="shared" si="105"/>
        <v/>
      </c>
      <c r="F811" s="28" t="str">
        <f t="shared" si="106"/>
        <v/>
      </c>
      <c r="G811" s="30" t="b">
        <f t="shared" si="99"/>
        <v>1</v>
      </c>
      <c r="H811" s="30" t="b">
        <f>IFERROR(AND(OR(NOT(D811), 'Upload Data'!$A798 &lt;&gt; "", 'Upload Data'!$B798 &lt;&gt; ""), I811, J811, S811 &lt;= 1), FALSE)</f>
        <v>1</v>
      </c>
      <c r="I811" s="30" t="b">
        <f t="shared" si="102"/>
        <v>1</v>
      </c>
      <c r="J811" s="30" t="b">
        <f t="shared" si="103"/>
        <v>1</v>
      </c>
      <c r="K811" s="31" t="s">
        <v>81</v>
      </c>
      <c r="L811" s="31" t="s">
        <v>81</v>
      </c>
      <c r="M811" s="30" t="b">
        <f>IFERROR(OR(NOT(D811), 'Upload Data'!E798 &lt;&gt; ""), FALSE)</f>
        <v>1</v>
      </c>
      <c r="N811" s="30" t="b">
        <f>IFERROR(OR(AND(NOT(D811), 'Upload Data'!F798 = ""), IFERROR(MATCH('Upload Data'!F798, listTradingRelationship, 0), FALSE)), FALSE)</f>
        <v>1</v>
      </c>
      <c r="O811" s="30"/>
      <c r="P811" s="30"/>
      <c r="Q811" s="30"/>
      <c r="R811" s="30" t="str">
        <f>IFERROR(IF('Upload Data'!$A798 &lt;&gt; "", 'Upload Data'!$A798, 'Upload Data'!$B798) &amp; "-" &amp; 'Upload Data'!$C798, "-")</f>
        <v>-</v>
      </c>
      <c r="S811" s="30">
        <f t="shared" si="104"/>
        <v>0</v>
      </c>
      <c r="T811" s="30"/>
      <c r="U811" s="30" t="b">
        <f>IFERROR(OR('Upload Data'!$A798 = "", IFERROR(AND(LEN('Upload Data'!$A798 ) = 11, LEFT('Upload Data'!$A798, 4) = "FSC-", MID('Upload Data'!$A798, 5, 1) &gt;= "A", MID('Upload Data'!$A798, 5, 1) &lt;= "Z", V811 &gt; 0, INT(V811) = V811), FALSE)), FALSE)</f>
        <v>1</v>
      </c>
      <c r="V811" s="30">
        <f>IFERROR(VALUE(RIGHT('Upload Data'!$A798, 6)), -1)</f>
        <v>-1</v>
      </c>
      <c r="W811" s="30"/>
      <c r="X811" s="30" t="b">
        <f>IFERROR(OR('Upload Data'!$B798 = "", IFERROR(AND(LEN(AA811) &gt;= 2, MATCH(AB811, listCertificateTypes, 0), AC811 &gt; -1, INT(AC811) = AC811), FALSE)), FALSE)</f>
        <v>1</v>
      </c>
      <c r="Y811" s="30">
        <f>IFERROR(FIND("-", 'Upload Data'!$B798, 1), 1000)</f>
        <v>1000</v>
      </c>
      <c r="Z811" s="30">
        <f>IFERROR(FIND("-", 'Upload Data'!$B798, Y811 + 1), 1000)</f>
        <v>1000</v>
      </c>
      <c r="AA811" s="30" t="str">
        <f>IFERROR(LEFT('Upload Data'!$B798, Y811 - 1), "")</f>
        <v/>
      </c>
      <c r="AB811" s="30" t="str">
        <f>IFERROR(MID('Upload Data'!$B798, Y811 + 1, Z811 - Y811 - 1), "")</f>
        <v/>
      </c>
      <c r="AC811" s="30">
        <f>IFERROR(VALUE(RIGHT('Upload Data'!$B798, 6)), -1)</f>
        <v>-1</v>
      </c>
    </row>
    <row r="812" spans="1:29">
      <c r="A812" s="29">
        <f t="shared" si="100"/>
        <v>799</v>
      </c>
      <c r="B812" s="28" t="b">
        <f>NOT(IFERROR('Upload Data'!A799 = "ERROR", TRUE))</f>
        <v>1</v>
      </c>
      <c r="C812" s="28">
        <f t="shared" si="101"/>
        <v>799</v>
      </c>
      <c r="D812" s="30" t="b">
        <f>IF(B812, ('Upload Data'!A799 &amp; 'Upload Data'!B799 &amp; 'Upload Data'!D799 &amp; 'Upload Data'!E799 &amp; 'Upload Data'!F799) &lt;&gt; "", FALSE)</f>
        <v>0</v>
      </c>
      <c r="E812" s="28" t="str">
        <f t="shared" si="105"/>
        <v/>
      </c>
      <c r="F812" s="28" t="str">
        <f t="shared" si="106"/>
        <v/>
      </c>
      <c r="G812" s="30" t="b">
        <f t="shared" si="99"/>
        <v>1</v>
      </c>
      <c r="H812" s="30" t="b">
        <f>IFERROR(AND(OR(NOT(D812), 'Upload Data'!$A799 &lt;&gt; "", 'Upload Data'!$B799 &lt;&gt; ""), I812, J812, S812 &lt;= 1), FALSE)</f>
        <v>1</v>
      </c>
      <c r="I812" s="30" t="b">
        <f t="shared" si="102"/>
        <v>1</v>
      </c>
      <c r="J812" s="30" t="b">
        <f t="shared" si="103"/>
        <v>1</v>
      </c>
      <c r="K812" s="31" t="s">
        <v>81</v>
      </c>
      <c r="L812" s="31" t="s">
        <v>81</v>
      </c>
      <c r="M812" s="30" t="b">
        <f>IFERROR(OR(NOT(D812), 'Upload Data'!E799 &lt;&gt; ""), FALSE)</f>
        <v>1</v>
      </c>
      <c r="N812" s="30" t="b">
        <f>IFERROR(OR(AND(NOT(D812), 'Upload Data'!F799 = ""), IFERROR(MATCH('Upload Data'!F799, listTradingRelationship, 0), FALSE)), FALSE)</f>
        <v>1</v>
      </c>
      <c r="O812" s="30"/>
      <c r="P812" s="30"/>
      <c r="Q812" s="30"/>
      <c r="R812" s="30" t="str">
        <f>IFERROR(IF('Upload Data'!$A799 &lt;&gt; "", 'Upload Data'!$A799, 'Upload Data'!$B799) &amp; "-" &amp; 'Upload Data'!$C799, "-")</f>
        <v>-</v>
      </c>
      <c r="S812" s="30">
        <f t="shared" si="104"/>
        <v>0</v>
      </c>
      <c r="T812" s="30"/>
      <c r="U812" s="30" t="b">
        <f>IFERROR(OR('Upload Data'!$A799 = "", IFERROR(AND(LEN('Upload Data'!$A799 ) = 11, LEFT('Upload Data'!$A799, 4) = "FSC-", MID('Upload Data'!$A799, 5, 1) &gt;= "A", MID('Upload Data'!$A799, 5, 1) &lt;= "Z", V812 &gt; 0, INT(V812) = V812), FALSE)), FALSE)</f>
        <v>1</v>
      </c>
      <c r="V812" s="30">
        <f>IFERROR(VALUE(RIGHT('Upload Data'!$A799, 6)), -1)</f>
        <v>-1</v>
      </c>
      <c r="W812" s="30"/>
      <c r="X812" s="30" t="b">
        <f>IFERROR(OR('Upload Data'!$B799 = "", IFERROR(AND(LEN(AA812) &gt;= 2, MATCH(AB812, listCertificateTypes, 0), AC812 &gt; -1, INT(AC812) = AC812), FALSE)), FALSE)</f>
        <v>1</v>
      </c>
      <c r="Y812" s="30">
        <f>IFERROR(FIND("-", 'Upload Data'!$B799, 1), 1000)</f>
        <v>1000</v>
      </c>
      <c r="Z812" s="30">
        <f>IFERROR(FIND("-", 'Upload Data'!$B799, Y812 + 1), 1000)</f>
        <v>1000</v>
      </c>
      <c r="AA812" s="30" t="str">
        <f>IFERROR(LEFT('Upload Data'!$B799, Y812 - 1), "")</f>
        <v/>
      </c>
      <c r="AB812" s="30" t="str">
        <f>IFERROR(MID('Upload Data'!$B799, Y812 + 1, Z812 - Y812 - 1), "")</f>
        <v/>
      </c>
      <c r="AC812" s="30">
        <f>IFERROR(VALUE(RIGHT('Upload Data'!$B799, 6)), -1)</f>
        <v>-1</v>
      </c>
    </row>
    <row r="813" spans="1:29">
      <c r="A813" s="29">
        <f t="shared" si="100"/>
        <v>800</v>
      </c>
      <c r="B813" s="28" t="b">
        <f>NOT(IFERROR('Upload Data'!A800 = "ERROR", TRUE))</f>
        <v>1</v>
      </c>
      <c r="C813" s="28">
        <f t="shared" si="101"/>
        <v>800</v>
      </c>
      <c r="D813" s="30" t="b">
        <f>IF(B813, ('Upload Data'!A800 &amp; 'Upload Data'!B800 &amp; 'Upload Data'!D800 &amp; 'Upload Data'!E800 &amp; 'Upload Data'!F800) &lt;&gt; "", FALSE)</f>
        <v>0</v>
      </c>
      <c r="E813" s="28" t="str">
        <f t="shared" si="105"/>
        <v/>
      </c>
      <c r="F813" s="28" t="str">
        <f t="shared" si="106"/>
        <v/>
      </c>
      <c r="G813" s="30" t="b">
        <f t="shared" si="99"/>
        <v>1</v>
      </c>
      <c r="H813" s="30" t="b">
        <f>IFERROR(AND(OR(NOT(D813), 'Upload Data'!$A800 &lt;&gt; "", 'Upload Data'!$B800 &lt;&gt; ""), I813, J813, S813 &lt;= 1), FALSE)</f>
        <v>1</v>
      </c>
      <c r="I813" s="30" t="b">
        <f t="shared" si="102"/>
        <v>1</v>
      </c>
      <c r="J813" s="30" t="b">
        <f t="shared" si="103"/>
        <v>1</v>
      </c>
      <c r="K813" s="31" t="s">
        <v>81</v>
      </c>
      <c r="L813" s="31" t="s">
        <v>81</v>
      </c>
      <c r="M813" s="30" t="b">
        <f>IFERROR(OR(NOT(D813), 'Upload Data'!E800 &lt;&gt; ""), FALSE)</f>
        <v>1</v>
      </c>
      <c r="N813" s="30" t="b">
        <f>IFERROR(OR(AND(NOT(D813), 'Upload Data'!F800 = ""), IFERROR(MATCH('Upload Data'!F800, listTradingRelationship, 0), FALSE)), FALSE)</f>
        <v>1</v>
      </c>
      <c r="O813" s="30"/>
      <c r="P813" s="30"/>
      <c r="Q813" s="30"/>
      <c r="R813" s="30" t="str">
        <f>IFERROR(IF('Upload Data'!$A800 &lt;&gt; "", 'Upload Data'!$A800, 'Upload Data'!$B800) &amp; "-" &amp; 'Upload Data'!$C800, "-")</f>
        <v>-</v>
      </c>
      <c r="S813" s="30">
        <f t="shared" si="104"/>
        <v>0</v>
      </c>
      <c r="T813" s="30"/>
      <c r="U813" s="30" t="b">
        <f>IFERROR(OR('Upload Data'!$A800 = "", IFERROR(AND(LEN('Upload Data'!$A800 ) = 11, LEFT('Upload Data'!$A800, 4) = "FSC-", MID('Upload Data'!$A800, 5, 1) &gt;= "A", MID('Upload Data'!$A800, 5, 1) &lt;= "Z", V813 &gt; 0, INT(V813) = V813), FALSE)), FALSE)</f>
        <v>1</v>
      </c>
      <c r="V813" s="30">
        <f>IFERROR(VALUE(RIGHT('Upload Data'!$A800, 6)), -1)</f>
        <v>-1</v>
      </c>
      <c r="W813" s="30"/>
      <c r="X813" s="30" t="b">
        <f>IFERROR(OR('Upload Data'!$B800 = "", IFERROR(AND(LEN(AA813) &gt;= 2, MATCH(AB813, listCertificateTypes, 0), AC813 &gt; -1, INT(AC813) = AC813), FALSE)), FALSE)</f>
        <v>1</v>
      </c>
      <c r="Y813" s="30">
        <f>IFERROR(FIND("-", 'Upload Data'!$B800, 1), 1000)</f>
        <v>1000</v>
      </c>
      <c r="Z813" s="30">
        <f>IFERROR(FIND("-", 'Upload Data'!$B800, Y813 + 1), 1000)</f>
        <v>1000</v>
      </c>
      <c r="AA813" s="30" t="str">
        <f>IFERROR(LEFT('Upload Data'!$B800, Y813 - 1), "")</f>
        <v/>
      </c>
      <c r="AB813" s="30" t="str">
        <f>IFERROR(MID('Upload Data'!$B800, Y813 + 1, Z813 - Y813 - 1), "")</f>
        <v/>
      </c>
      <c r="AC813" s="30">
        <f>IFERROR(VALUE(RIGHT('Upload Data'!$B800, 6)), -1)</f>
        <v>-1</v>
      </c>
    </row>
    <row r="814" spans="1:29">
      <c r="A814" s="29">
        <f t="shared" si="100"/>
        <v>801</v>
      </c>
      <c r="B814" s="28" t="b">
        <f>NOT(IFERROR('Upload Data'!A801 = "ERROR", TRUE))</f>
        <v>1</v>
      </c>
      <c r="C814" s="28">
        <f t="shared" si="101"/>
        <v>801</v>
      </c>
      <c r="D814" s="30" t="b">
        <f>IF(B814, ('Upload Data'!A801 &amp; 'Upload Data'!B801 &amp; 'Upload Data'!D801 &amp; 'Upload Data'!E801 &amp; 'Upload Data'!F801) &lt;&gt; "", FALSE)</f>
        <v>0</v>
      </c>
      <c r="E814" s="28" t="str">
        <f t="shared" si="105"/>
        <v/>
      </c>
      <c r="F814" s="28" t="str">
        <f t="shared" si="106"/>
        <v/>
      </c>
      <c r="G814" s="30" t="b">
        <f t="shared" si="99"/>
        <v>1</v>
      </c>
      <c r="H814" s="30" t="b">
        <f>IFERROR(AND(OR(NOT(D814), 'Upload Data'!$A801 &lt;&gt; "", 'Upload Data'!$B801 &lt;&gt; ""), I814, J814, S814 &lt;= 1), FALSE)</f>
        <v>1</v>
      </c>
      <c r="I814" s="30" t="b">
        <f t="shared" si="102"/>
        <v>1</v>
      </c>
      <c r="J814" s="30" t="b">
        <f t="shared" si="103"/>
        <v>1</v>
      </c>
      <c r="K814" s="31" t="s">
        <v>81</v>
      </c>
      <c r="L814" s="31" t="s">
        <v>81</v>
      </c>
      <c r="M814" s="30" t="b">
        <f>IFERROR(OR(NOT(D814), 'Upload Data'!E801 &lt;&gt; ""), FALSE)</f>
        <v>1</v>
      </c>
      <c r="N814" s="30" t="b">
        <f>IFERROR(OR(AND(NOT(D814), 'Upload Data'!F801 = ""), IFERROR(MATCH('Upload Data'!F801, listTradingRelationship, 0), FALSE)), FALSE)</f>
        <v>1</v>
      </c>
      <c r="O814" s="30"/>
      <c r="P814" s="30"/>
      <c r="Q814" s="30"/>
      <c r="R814" s="30" t="str">
        <f>IFERROR(IF('Upload Data'!$A801 &lt;&gt; "", 'Upload Data'!$A801, 'Upload Data'!$B801) &amp; "-" &amp; 'Upload Data'!$C801, "-")</f>
        <v>-</v>
      </c>
      <c r="S814" s="30">
        <f t="shared" si="104"/>
        <v>0</v>
      </c>
      <c r="T814" s="30"/>
      <c r="U814" s="30" t="b">
        <f>IFERROR(OR('Upload Data'!$A801 = "", IFERROR(AND(LEN('Upload Data'!$A801 ) = 11, LEFT('Upload Data'!$A801, 4) = "FSC-", MID('Upload Data'!$A801, 5, 1) &gt;= "A", MID('Upload Data'!$A801, 5, 1) &lt;= "Z", V814 &gt; 0, INT(V814) = V814), FALSE)), FALSE)</f>
        <v>1</v>
      </c>
      <c r="V814" s="30">
        <f>IFERROR(VALUE(RIGHT('Upload Data'!$A801, 6)), -1)</f>
        <v>-1</v>
      </c>
      <c r="W814" s="30"/>
      <c r="X814" s="30" t="b">
        <f>IFERROR(OR('Upload Data'!$B801 = "", IFERROR(AND(LEN(AA814) &gt;= 2, MATCH(AB814, listCertificateTypes, 0), AC814 &gt; -1, INT(AC814) = AC814), FALSE)), FALSE)</f>
        <v>1</v>
      </c>
      <c r="Y814" s="30">
        <f>IFERROR(FIND("-", 'Upload Data'!$B801, 1), 1000)</f>
        <v>1000</v>
      </c>
      <c r="Z814" s="30">
        <f>IFERROR(FIND("-", 'Upload Data'!$B801, Y814 + 1), 1000)</f>
        <v>1000</v>
      </c>
      <c r="AA814" s="30" t="str">
        <f>IFERROR(LEFT('Upload Data'!$B801, Y814 - 1), "")</f>
        <v/>
      </c>
      <c r="AB814" s="30" t="str">
        <f>IFERROR(MID('Upload Data'!$B801, Y814 + 1, Z814 - Y814 - 1), "")</f>
        <v/>
      </c>
      <c r="AC814" s="30">
        <f>IFERROR(VALUE(RIGHT('Upload Data'!$B801, 6)), -1)</f>
        <v>-1</v>
      </c>
    </row>
    <row r="815" spans="1:29">
      <c r="A815" s="29">
        <f t="shared" si="100"/>
        <v>802</v>
      </c>
      <c r="B815" s="28" t="b">
        <f>NOT(IFERROR('Upload Data'!A802 = "ERROR", TRUE))</f>
        <v>1</v>
      </c>
      <c r="C815" s="28">
        <f t="shared" si="101"/>
        <v>802</v>
      </c>
      <c r="D815" s="30" t="b">
        <f>IF(B815, ('Upload Data'!A802 &amp; 'Upload Data'!B802 &amp; 'Upload Data'!D802 &amp; 'Upload Data'!E802 &amp; 'Upload Data'!F802) &lt;&gt; "", FALSE)</f>
        <v>0</v>
      </c>
      <c r="E815" s="28" t="str">
        <f t="shared" si="105"/>
        <v/>
      </c>
      <c r="F815" s="28" t="str">
        <f t="shared" si="106"/>
        <v/>
      </c>
      <c r="G815" s="30" t="b">
        <f t="shared" si="99"/>
        <v>1</v>
      </c>
      <c r="H815" s="30" t="b">
        <f>IFERROR(AND(OR(NOT(D815), 'Upload Data'!$A802 &lt;&gt; "", 'Upload Data'!$B802 &lt;&gt; ""), I815, J815, S815 &lt;= 1), FALSE)</f>
        <v>1</v>
      </c>
      <c r="I815" s="30" t="b">
        <f t="shared" si="102"/>
        <v>1</v>
      </c>
      <c r="J815" s="30" t="b">
        <f t="shared" si="103"/>
        <v>1</v>
      </c>
      <c r="K815" s="31" t="s">
        <v>81</v>
      </c>
      <c r="L815" s="31" t="s">
        <v>81</v>
      </c>
      <c r="M815" s="30" t="b">
        <f>IFERROR(OR(NOT(D815), 'Upload Data'!E802 &lt;&gt; ""), FALSE)</f>
        <v>1</v>
      </c>
      <c r="N815" s="30" t="b">
        <f>IFERROR(OR(AND(NOT(D815), 'Upload Data'!F802 = ""), IFERROR(MATCH('Upload Data'!F802, listTradingRelationship, 0), FALSE)), FALSE)</f>
        <v>1</v>
      </c>
      <c r="O815" s="30"/>
      <c r="P815" s="30"/>
      <c r="Q815" s="30"/>
      <c r="R815" s="30" t="str">
        <f>IFERROR(IF('Upload Data'!$A802 &lt;&gt; "", 'Upload Data'!$A802, 'Upload Data'!$B802) &amp; "-" &amp; 'Upload Data'!$C802, "-")</f>
        <v>-</v>
      </c>
      <c r="S815" s="30">
        <f t="shared" si="104"/>
        <v>0</v>
      </c>
      <c r="T815" s="30"/>
      <c r="U815" s="30" t="b">
        <f>IFERROR(OR('Upload Data'!$A802 = "", IFERROR(AND(LEN('Upload Data'!$A802 ) = 11, LEFT('Upload Data'!$A802, 4) = "FSC-", MID('Upload Data'!$A802, 5, 1) &gt;= "A", MID('Upload Data'!$A802, 5, 1) &lt;= "Z", V815 &gt; 0, INT(V815) = V815), FALSE)), FALSE)</f>
        <v>1</v>
      </c>
      <c r="V815" s="30">
        <f>IFERROR(VALUE(RIGHT('Upload Data'!$A802, 6)), -1)</f>
        <v>-1</v>
      </c>
      <c r="W815" s="30"/>
      <c r="X815" s="30" t="b">
        <f>IFERROR(OR('Upload Data'!$B802 = "", IFERROR(AND(LEN(AA815) &gt;= 2, MATCH(AB815, listCertificateTypes, 0), AC815 &gt; -1, INT(AC815) = AC815), FALSE)), FALSE)</f>
        <v>1</v>
      </c>
      <c r="Y815" s="30">
        <f>IFERROR(FIND("-", 'Upload Data'!$B802, 1), 1000)</f>
        <v>1000</v>
      </c>
      <c r="Z815" s="30">
        <f>IFERROR(FIND("-", 'Upload Data'!$B802, Y815 + 1), 1000)</f>
        <v>1000</v>
      </c>
      <c r="AA815" s="30" t="str">
        <f>IFERROR(LEFT('Upload Data'!$B802, Y815 - 1), "")</f>
        <v/>
      </c>
      <c r="AB815" s="30" t="str">
        <f>IFERROR(MID('Upload Data'!$B802, Y815 + 1, Z815 - Y815 - 1), "")</f>
        <v/>
      </c>
      <c r="AC815" s="30">
        <f>IFERROR(VALUE(RIGHT('Upload Data'!$B802, 6)), -1)</f>
        <v>-1</v>
      </c>
    </row>
    <row r="816" spans="1:29">
      <c r="A816" s="29">
        <f t="shared" si="100"/>
        <v>803</v>
      </c>
      <c r="B816" s="28" t="b">
        <f>NOT(IFERROR('Upload Data'!A803 = "ERROR", TRUE))</f>
        <v>1</v>
      </c>
      <c r="C816" s="28">
        <f t="shared" si="101"/>
        <v>803</v>
      </c>
      <c r="D816" s="30" t="b">
        <f>IF(B816, ('Upload Data'!A803 &amp; 'Upload Data'!B803 &amp; 'Upload Data'!D803 &amp; 'Upload Data'!E803 &amp; 'Upload Data'!F803) &lt;&gt; "", FALSE)</f>
        <v>0</v>
      </c>
      <c r="E816" s="28" t="str">
        <f t="shared" si="105"/>
        <v/>
      </c>
      <c r="F816" s="28" t="str">
        <f t="shared" si="106"/>
        <v/>
      </c>
      <c r="G816" s="30" t="b">
        <f t="shared" si="99"/>
        <v>1</v>
      </c>
      <c r="H816" s="30" t="b">
        <f>IFERROR(AND(OR(NOT(D816), 'Upload Data'!$A803 &lt;&gt; "", 'Upload Data'!$B803 &lt;&gt; ""), I816, J816, S816 &lt;= 1), FALSE)</f>
        <v>1</v>
      </c>
      <c r="I816" s="30" t="b">
        <f t="shared" si="102"/>
        <v>1</v>
      </c>
      <c r="J816" s="30" t="b">
        <f t="shared" si="103"/>
        <v>1</v>
      </c>
      <c r="K816" s="31" t="s">
        <v>81</v>
      </c>
      <c r="L816" s="31" t="s">
        <v>81</v>
      </c>
      <c r="M816" s="30" t="b">
        <f>IFERROR(OR(NOT(D816), 'Upload Data'!E803 &lt;&gt; ""), FALSE)</f>
        <v>1</v>
      </c>
      <c r="N816" s="30" t="b">
        <f>IFERROR(OR(AND(NOT(D816), 'Upload Data'!F803 = ""), IFERROR(MATCH('Upload Data'!F803, listTradingRelationship, 0), FALSE)), FALSE)</f>
        <v>1</v>
      </c>
      <c r="O816" s="30"/>
      <c r="P816" s="30"/>
      <c r="Q816" s="30"/>
      <c r="R816" s="30" t="str">
        <f>IFERROR(IF('Upload Data'!$A803 &lt;&gt; "", 'Upload Data'!$A803, 'Upload Data'!$B803) &amp; "-" &amp; 'Upload Data'!$C803, "-")</f>
        <v>-</v>
      </c>
      <c r="S816" s="30">
        <f t="shared" si="104"/>
        <v>0</v>
      </c>
      <c r="T816" s="30"/>
      <c r="U816" s="30" t="b">
        <f>IFERROR(OR('Upload Data'!$A803 = "", IFERROR(AND(LEN('Upload Data'!$A803 ) = 11, LEFT('Upload Data'!$A803, 4) = "FSC-", MID('Upload Data'!$A803, 5, 1) &gt;= "A", MID('Upload Data'!$A803, 5, 1) &lt;= "Z", V816 &gt; 0, INT(V816) = V816), FALSE)), FALSE)</f>
        <v>1</v>
      </c>
      <c r="V816" s="30">
        <f>IFERROR(VALUE(RIGHT('Upload Data'!$A803, 6)), -1)</f>
        <v>-1</v>
      </c>
      <c r="W816" s="30"/>
      <c r="X816" s="30" t="b">
        <f>IFERROR(OR('Upload Data'!$B803 = "", IFERROR(AND(LEN(AA816) &gt;= 2, MATCH(AB816, listCertificateTypes, 0), AC816 &gt; -1, INT(AC816) = AC816), FALSE)), FALSE)</f>
        <v>1</v>
      </c>
      <c r="Y816" s="30">
        <f>IFERROR(FIND("-", 'Upload Data'!$B803, 1), 1000)</f>
        <v>1000</v>
      </c>
      <c r="Z816" s="30">
        <f>IFERROR(FIND("-", 'Upload Data'!$B803, Y816 + 1), 1000)</f>
        <v>1000</v>
      </c>
      <c r="AA816" s="30" t="str">
        <f>IFERROR(LEFT('Upload Data'!$B803, Y816 - 1), "")</f>
        <v/>
      </c>
      <c r="AB816" s="30" t="str">
        <f>IFERROR(MID('Upload Data'!$B803, Y816 + 1, Z816 - Y816 - 1), "")</f>
        <v/>
      </c>
      <c r="AC816" s="30">
        <f>IFERROR(VALUE(RIGHT('Upload Data'!$B803, 6)), -1)</f>
        <v>-1</v>
      </c>
    </row>
    <row r="817" spans="1:29">
      <c r="A817" s="29">
        <f t="shared" si="100"/>
        <v>804</v>
      </c>
      <c r="B817" s="28" t="b">
        <f>NOT(IFERROR('Upload Data'!A804 = "ERROR", TRUE))</f>
        <v>1</v>
      </c>
      <c r="C817" s="28">
        <f t="shared" si="101"/>
        <v>804</v>
      </c>
      <c r="D817" s="30" t="b">
        <f>IF(B817, ('Upload Data'!A804 &amp; 'Upload Data'!B804 &amp; 'Upload Data'!D804 &amp; 'Upload Data'!E804 &amp; 'Upload Data'!F804) &lt;&gt; "", FALSE)</f>
        <v>0</v>
      </c>
      <c r="E817" s="28" t="str">
        <f t="shared" si="105"/>
        <v/>
      </c>
      <c r="F817" s="28" t="str">
        <f t="shared" si="106"/>
        <v/>
      </c>
      <c r="G817" s="30" t="b">
        <f t="shared" si="99"/>
        <v>1</v>
      </c>
      <c r="H817" s="30" t="b">
        <f>IFERROR(AND(OR(NOT(D817), 'Upload Data'!$A804 &lt;&gt; "", 'Upload Data'!$B804 &lt;&gt; ""), I817, J817, S817 &lt;= 1), FALSE)</f>
        <v>1</v>
      </c>
      <c r="I817" s="30" t="b">
        <f t="shared" si="102"/>
        <v>1</v>
      </c>
      <c r="J817" s="30" t="b">
        <f t="shared" si="103"/>
        <v>1</v>
      </c>
      <c r="K817" s="31" t="s">
        <v>81</v>
      </c>
      <c r="L817" s="31" t="s">
        <v>81</v>
      </c>
      <c r="M817" s="30" t="b">
        <f>IFERROR(OR(NOT(D817), 'Upload Data'!E804 &lt;&gt; ""), FALSE)</f>
        <v>1</v>
      </c>
      <c r="N817" s="30" t="b">
        <f>IFERROR(OR(AND(NOT(D817), 'Upload Data'!F804 = ""), IFERROR(MATCH('Upload Data'!F804, listTradingRelationship, 0), FALSE)), FALSE)</f>
        <v>1</v>
      </c>
      <c r="O817" s="30"/>
      <c r="P817" s="30"/>
      <c r="Q817" s="30"/>
      <c r="R817" s="30" t="str">
        <f>IFERROR(IF('Upload Data'!$A804 &lt;&gt; "", 'Upload Data'!$A804, 'Upload Data'!$B804) &amp; "-" &amp; 'Upload Data'!$C804, "-")</f>
        <v>-</v>
      </c>
      <c r="S817" s="30">
        <f t="shared" si="104"/>
        <v>0</v>
      </c>
      <c r="T817" s="30"/>
      <c r="U817" s="30" t="b">
        <f>IFERROR(OR('Upload Data'!$A804 = "", IFERROR(AND(LEN('Upload Data'!$A804 ) = 11, LEFT('Upload Data'!$A804, 4) = "FSC-", MID('Upload Data'!$A804, 5, 1) &gt;= "A", MID('Upload Data'!$A804, 5, 1) &lt;= "Z", V817 &gt; 0, INT(V817) = V817), FALSE)), FALSE)</f>
        <v>1</v>
      </c>
      <c r="V817" s="30">
        <f>IFERROR(VALUE(RIGHT('Upload Data'!$A804, 6)), -1)</f>
        <v>-1</v>
      </c>
      <c r="W817" s="30"/>
      <c r="X817" s="30" t="b">
        <f>IFERROR(OR('Upload Data'!$B804 = "", IFERROR(AND(LEN(AA817) &gt;= 2, MATCH(AB817, listCertificateTypes, 0), AC817 &gt; -1, INT(AC817) = AC817), FALSE)), FALSE)</f>
        <v>1</v>
      </c>
      <c r="Y817" s="30">
        <f>IFERROR(FIND("-", 'Upload Data'!$B804, 1), 1000)</f>
        <v>1000</v>
      </c>
      <c r="Z817" s="30">
        <f>IFERROR(FIND("-", 'Upload Data'!$B804, Y817 + 1), 1000)</f>
        <v>1000</v>
      </c>
      <c r="AA817" s="30" t="str">
        <f>IFERROR(LEFT('Upload Data'!$B804, Y817 - 1), "")</f>
        <v/>
      </c>
      <c r="AB817" s="30" t="str">
        <f>IFERROR(MID('Upload Data'!$B804, Y817 + 1, Z817 - Y817 - 1), "")</f>
        <v/>
      </c>
      <c r="AC817" s="30">
        <f>IFERROR(VALUE(RIGHT('Upload Data'!$B804, 6)), -1)</f>
        <v>-1</v>
      </c>
    </row>
    <row r="818" spans="1:29">
      <c r="A818" s="29">
        <f t="shared" si="100"/>
        <v>805</v>
      </c>
      <c r="B818" s="28" t="b">
        <f>NOT(IFERROR('Upload Data'!A805 = "ERROR", TRUE))</f>
        <v>1</v>
      </c>
      <c r="C818" s="28">
        <f t="shared" si="101"/>
        <v>805</v>
      </c>
      <c r="D818" s="30" t="b">
        <f>IF(B818, ('Upload Data'!A805 &amp; 'Upload Data'!B805 &amp; 'Upload Data'!D805 &amp; 'Upload Data'!E805 &amp; 'Upload Data'!F805) &lt;&gt; "", FALSE)</f>
        <v>0</v>
      </c>
      <c r="E818" s="28" t="str">
        <f t="shared" si="105"/>
        <v/>
      </c>
      <c r="F818" s="28" t="str">
        <f t="shared" si="106"/>
        <v/>
      </c>
      <c r="G818" s="30" t="b">
        <f t="shared" si="99"/>
        <v>1</v>
      </c>
      <c r="H818" s="30" t="b">
        <f>IFERROR(AND(OR(NOT(D818), 'Upload Data'!$A805 &lt;&gt; "", 'Upload Data'!$B805 &lt;&gt; ""), I818, J818, S818 &lt;= 1), FALSE)</f>
        <v>1</v>
      </c>
      <c r="I818" s="30" t="b">
        <f t="shared" si="102"/>
        <v>1</v>
      </c>
      <c r="J818" s="30" t="b">
        <f t="shared" si="103"/>
        <v>1</v>
      </c>
      <c r="K818" s="31" t="s">
        <v>81</v>
      </c>
      <c r="L818" s="31" t="s">
        <v>81</v>
      </c>
      <c r="M818" s="30" t="b">
        <f>IFERROR(OR(NOT(D818), 'Upload Data'!E805 &lt;&gt; ""), FALSE)</f>
        <v>1</v>
      </c>
      <c r="N818" s="30" t="b">
        <f>IFERROR(OR(AND(NOT(D818), 'Upload Data'!F805 = ""), IFERROR(MATCH('Upload Data'!F805, listTradingRelationship, 0), FALSE)), FALSE)</f>
        <v>1</v>
      </c>
      <c r="O818" s="30"/>
      <c r="P818" s="30"/>
      <c r="Q818" s="30"/>
      <c r="R818" s="30" t="str">
        <f>IFERROR(IF('Upload Data'!$A805 &lt;&gt; "", 'Upload Data'!$A805, 'Upload Data'!$B805) &amp; "-" &amp; 'Upload Data'!$C805, "-")</f>
        <v>-</v>
      </c>
      <c r="S818" s="30">
        <f t="shared" si="104"/>
        <v>0</v>
      </c>
      <c r="T818" s="30"/>
      <c r="U818" s="30" t="b">
        <f>IFERROR(OR('Upload Data'!$A805 = "", IFERROR(AND(LEN('Upload Data'!$A805 ) = 11, LEFT('Upload Data'!$A805, 4) = "FSC-", MID('Upload Data'!$A805, 5, 1) &gt;= "A", MID('Upload Data'!$A805, 5, 1) &lt;= "Z", V818 &gt; 0, INT(V818) = V818), FALSE)), FALSE)</f>
        <v>1</v>
      </c>
      <c r="V818" s="30">
        <f>IFERROR(VALUE(RIGHT('Upload Data'!$A805, 6)), -1)</f>
        <v>-1</v>
      </c>
      <c r="W818" s="30"/>
      <c r="X818" s="30" t="b">
        <f>IFERROR(OR('Upload Data'!$B805 = "", IFERROR(AND(LEN(AA818) &gt;= 2, MATCH(AB818, listCertificateTypes, 0), AC818 &gt; -1, INT(AC818) = AC818), FALSE)), FALSE)</f>
        <v>1</v>
      </c>
      <c r="Y818" s="30">
        <f>IFERROR(FIND("-", 'Upload Data'!$B805, 1), 1000)</f>
        <v>1000</v>
      </c>
      <c r="Z818" s="30">
        <f>IFERROR(FIND("-", 'Upload Data'!$B805, Y818 + 1), 1000)</f>
        <v>1000</v>
      </c>
      <c r="AA818" s="30" t="str">
        <f>IFERROR(LEFT('Upload Data'!$B805, Y818 - 1), "")</f>
        <v/>
      </c>
      <c r="AB818" s="30" t="str">
        <f>IFERROR(MID('Upload Data'!$B805, Y818 + 1, Z818 - Y818 - 1), "")</f>
        <v/>
      </c>
      <c r="AC818" s="30">
        <f>IFERROR(VALUE(RIGHT('Upload Data'!$B805, 6)), -1)</f>
        <v>-1</v>
      </c>
    </row>
    <row r="819" spans="1:29">
      <c r="A819" s="29">
        <f t="shared" si="100"/>
        <v>806</v>
      </c>
      <c r="B819" s="28" t="b">
        <f>NOT(IFERROR('Upload Data'!A806 = "ERROR", TRUE))</f>
        <v>1</v>
      </c>
      <c r="C819" s="28">
        <f t="shared" si="101"/>
        <v>806</v>
      </c>
      <c r="D819" s="30" t="b">
        <f>IF(B819, ('Upload Data'!A806 &amp; 'Upload Data'!B806 &amp; 'Upload Data'!D806 &amp; 'Upload Data'!E806 &amp; 'Upload Data'!F806) &lt;&gt; "", FALSE)</f>
        <v>0</v>
      </c>
      <c r="E819" s="28" t="str">
        <f t="shared" si="105"/>
        <v/>
      </c>
      <c r="F819" s="28" t="str">
        <f t="shared" si="106"/>
        <v/>
      </c>
      <c r="G819" s="30" t="b">
        <f t="shared" si="99"/>
        <v>1</v>
      </c>
      <c r="H819" s="30" t="b">
        <f>IFERROR(AND(OR(NOT(D819), 'Upload Data'!$A806 &lt;&gt; "", 'Upload Data'!$B806 &lt;&gt; ""), I819, J819, S819 &lt;= 1), FALSE)</f>
        <v>1</v>
      </c>
      <c r="I819" s="30" t="b">
        <f t="shared" si="102"/>
        <v>1</v>
      </c>
      <c r="J819" s="30" t="b">
        <f t="shared" si="103"/>
        <v>1</v>
      </c>
      <c r="K819" s="31" t="s">
        <v>81</v>
      </c>
      <c r="L819" s="31" t="s">
        <v>81</v>
      </c>
      <c r="M819" s="30" t="b">
        <f>IFERROR(OR(NOT(D819), 'Upload Data'!E806 &lt;&gt; ""), FALSE)</f>
        <v>1</v>
      </c>
      <c r="N819" s="30" t="b">
        <f>IFERROR(OR(AND(NOT(D819), 'Upload Data'!F806 = ""), IFERROR(MATCH('Upload Data'!F806, listTradingRelationship, 0), FALSE)), FALSE)</f>
        <v>1</v>
      </c>
      <c r="O819" s="30"/>
      <c r="P819" s="30"/>
      <c r="Q819" s="30"/>
      <c r="R819" s="30" t="str">
        <f>IFERROR(IF('Upload Data'!$A806 &lt;&gt; "", 'Upload Data'!$A806, 'Upload Data'!$B806) &amp; "-" &amp; 'Upload Data'!$C806, "-")</f>
        <v>-</v>
      </c>
      <c r="S819" s="30">
        <f t="shared" si="104"/>
        <v>0</v>
      </c>
      <c r="T819" s="30"/>
      <c r="U819" s="30" t="b">
        <f>IFERROR(OR('Upload Data'!$A806 = "", IFERROR(AND(LEN('Upload Data'!$A806 ) = 11, LEFT('Upload Data'!$A806, 4) = "FSC-", MID('Upload Data'!$A806, 5, 1) &gt;= "A", MID('Upload Data'!$A806, 5, 1) &lt;= "Z", V819 &gt; 0, INT(V819) = V819), FALSE)), FALSE)</f>
        <v>1</v>
      </c>
      <c r="V819" s="30">
        <f>IFERROR(VALUE(RIGHT('Upload Data'!$A806, 6)), -1)</f>
        <v>-1</v>
      </c>
      <c r="W819" s="30"/>
      <c r="X819" s="30" t="b">
        <f>IFERROR(OR('Upload Data'!$B806 = "", IFERROR(AND(LEN(AA819) &gt;= 2, MATCH(AB819, listCertificateTypes, 0), AC819 &gt; -1, INT(AC819) = AC819), FALSE)), FALSE)</f>
        <v>1</v>
      </c>
      <c r="Y819" s="30">
        <f>IFERROR(FIND("-", 'Upload Data'!$B806, 1), 1000)</f>
        <v>1000</v>
      </c>
      <c r="Z819" s="30">
        <f>IFERROR(FIND("-", 'Upload Data'!$B806, Y819 + 1), 1000)</f>
        <v>1000</v>
      </c>
      <c r="AA819" s="30" t="str">
        <f>IFERROR(LEFT('Upload Data'!$B806, Y819 - 1), "")</f>
        <v/>
      </c>
      <c r="AB819" s="30" t="str">
        <f>IFERROR(MID('Upload Data'!$B806, Y819 + 1, Z819 - Y819 - 1), "")</f>
        <v/>
      </c>
      <c r="AC819" s="30">
        <f>IFERROR(VALUE(RIGHT('Upload Data'!$B806, 6)), -1)</f>
        <v>-1</v>
      </c>
    </row>
    <row r="820" spans="1:29">
      <c r="A820" s="29">
        <f t="shared" si="100"/>
        <v>807</v>
      </c>
      <c r="B820" s="28" t="b">
        <f>NOT(IFERROR('Upload Data'!A807 = "ERROR", TRUE))</f>
        <v>1</v>
      </c>
      <c r="C820" s="28">
        <f t="shared" si="101"/>
        <v>807</v>
      </c>
      <c r="D820" s="30" t="b">
        <f>IF(B820, ('Upload Data'!A807 &amp; 'Upload Data'!B807 &amp; 'Upload Data'!D807 &amp; 'Upload Data'!E807 &amp; 'Upload Data'!F807) &lt;&gt; "", FALSE)</f>
        <v>0</v>
      </c>
      <c r="E820" s="28" t="str">
        <f t="shared" si="105"/>
        <v/>
      </c>
      <c r="F820" s="28" t="str">
        <f t="shared" si="106"/>
        <v/>
      </c>
      <c r="G820" s="30" t="b">
        <f t="shared" si="99"/>
        <v>1</v>
      </c>
      <c r="H820" s="30" t="b">
        <f>IFERROR(AND(OR(NOT(D820), 'Upload Data'!$A807 &lt;&gt; "", 'Upload Data'!$B807 &lt;&gt; ""), I820, J820, S820 &lt;= 1), FALSE)</f>
        <v>1</v>
      </c>
      <c r="I820" s="30" t="b">
        <f t="shared" si="102"/>
        <v>1</v>
      </c>
      <c r="J820" s="30" t="b">
        <f t="shared" si="103"/>
        <v>1</v>
      </c>
      <c r="K820" s="31" t="s">
        <v>81</v>
      </c>
      <c r="L820" s="31" t="s">
        <v>81</v>
      </c>
      <c r="M820" s="30" t="b">
        <f>IFERROR(OR(NOT(D820), 'Upload Data'!E807 &lt;&gt; ""), FALSE)</f>
        <v>1</v>
      </c>
      <c r="N820" s="30" t="b">
        <f>IFERROR(OR(AND(NOT(D820), 'Upload Data'!F807 = ""), IFERROR(MATCH('Upload Data'!F807, listTradingRelationship, 0), FALSE)), FALSE)</f>
        <v>1</v>
      </c>
      <c r="O820" s="30"/>
      <c r="P820" s="30"/>
      <c r="Q820" s="30"/>
      <c r="R820" s="30" t="str">
        <f>IFERROR(IF('Upload Data'!$A807 &lt;&gt; "", 'Upload Data'!$A807, 'Upload Data'!$B807) &amp; "-" &amp; 'Upload Data'!$C807, "-")</f>
        <v>-</v>
      </c>
      <c r="S820" s="30">
        <f t="shared" si="104"/>
        <v>0</v>
      </c>
      <c r="T820" s="30"/>
      <c r="U820" s="30" t="b">
        <f>IFERROR(OR('Upload Data'!$A807 = "", IFERROR(AND(LEN('Upload Data'!$A807 ) = 11, LEFT('Upload Data'!$A807, 4) = "FSC-", MID('Upload Data'!$A807, 5, 1) &gt;= "A", MID('Upload Data'!$A807, 5, 1) &lt;= "Z", V820 &gt; 0, INT(V820) = V820), FALSE)), FALSE)</f>
        <v>1</v>
      </c>
      <c r="V820" s="30">
        <f>IFERROR(VALUE(RIGHT('Upload Data'!$A807, 6)), -1)</f>
        <v>-1</v>
      </c>
      <c r="W820" s="30"/>
      <c r="X820" s="30" t="b">
        <f>IFERROR(OR('Upload Data'!$B807 = "", IFERROR(AND(LEN(AA820) &gt;= 2, MATCH(AB820, listCertificateTypes, 0), AC820 &gt; -1, INT(AC820) = AC820), FALSE)), FALSE)</f>
        <v>1</v>
      </c>
      <c r="Y820" s="30">
        <f>IFERROR(FIND("-", 'Upload Data'!$B807, 1), 1000)</f>
        <v>1000</v>
      </c>
      <c r="Z820" s="30">
        <f>IFERROR(FIND("-", 'Upload Data'!$B807, Y820 + 1), 1000)</f>
        <v>1000</v>
      </c>
      <c r="AA820" s="30" t="str">
        <f>IFERROR(LEFT('Upload Data'!$B807, Y820 - 1), "")</f>
        <v/>
      </c>
      <c r="AB820" s="30" t="str">
        <f>IFERROR(MID('Upload Data'!$B807, Y820 + 1, Z820 - Y820 - 1), "")</f>
        <v/>
      </c>
      <c r="AC820" s="30">
        <f>IFERROR(VALUE(RIGHT('Upload Data'!$B807, 6)), -1)</f>
        <v>-1</v>
      </c>
    </row>
    <row r="821" spans="1:29">
      <c r="A821" s="29">
        <f t="shared" si="100"/>
        <v>808</v>
      </c>
      <c r="B821" s="28" t="b">
        <f>NOT(IFERROR('Upload Data'!A808 = "ERROR", TRUE))</f>
        <v>1</v>
      </c>
      <c r="C821" s="28">
        <f t="shared" si="101"/>
        <v>808</v>
      </c>
      <c r="D821" s="30" t="b">
        <f>IF(B821, ('Upload Data'!A808 &amp; 'Upload Data'!B808 &amp; 'Upload Data'!D808 &amp; 'Upload Data'!E808 &amp; 'Upload Data'!F808) &lt;&gt; "", FALSE)</f>
        <v>0</v>
      </c>
      <c r="E821" s="28" t="str">
        <f t="shared" si="105"/>
        <v/>
      </c>
      <c r="F821" s="28" t="str">
        <f t="shared" si="106"/>
        <v/>
      </c>
      <c r="G821" s="30" t="b">
        <f t="shared" si="99"/>
        <v>1</v>
      </c>
      <c r="H821" s="30" t="b">
        <f>IFERROR(AND(OR(NOT(D821), 'Upload Data'!$A808 &lt;&gt; "", 'Upload Data'!$B808 &lt;&gt; ""), I821, J821, S821 &lt;= 1), FALSE)</f>
        <v>1</v>
      </c>
      <c r="I821" s="30" t="b">
        <f t="shared" si="102"/>
        <v>1</v>
      </c>
      <c r="J821" s="30" t="b">
        <f t="shared" si="103"/>
        <v>1</v>
      </c>
      <c r="K821" s="31" t="s">
        <v>81</v>
      </c>
      <c r="L821" s="31" t="s">
        <v>81</v>
      </c>
      <c r="M821" s="30" t="b">
        <f>IFERROR(OR(NOT(D821), 'Upload Data'!E808 &lt;&gt; ""), FALSE)</f>
        <v>1</v>
      </c>
      <c r="N821" s="30" t="b">
        <f>IFERROR(OR(AND(NOT(D821), 'Upload Data'!F808 = ""), IFERROR(MATCH('Upload Data'!F808, listTradingRelationship, 0), FALSE)), FALSE)</f>
        <v>1</v>
      </c>
      <c r="O821" s="30"/>
      <c r="P821" s="30"/>
      <c r="Q821" s="30"/>
      <c r="R821" s="30" t="str">
        <f>IFERROR(IF('Upload Data'!$A808 &lt;&gt; "", 'Upload Data'!$A808, 'Upload Data'!$B808) &amp; "-" &amp; 'Upload Data'!$C808, "-")</f>
        <v>-</v>
      </c>
      <c r="S821" s="30">
        <f t="shared" si="104"/>
        <v>0</v>
      </c>
      <c r="T821" s="30"/>
      <c r="U821" s="30" t="b">
        <f>IFERROR(OR('Upload Data'!$A808 = "", IFERROR(AND(LEN('Upload Data'!$A808 ) = 11, LEFT('Upload Data'!$A808, 4) = "FSC-", MID('Upload Data'!$A808, 5, 1) &gt;= "A", MID('Upload Data'!$A808, 5, 1) &lt;= "Z", V821 &gt; 0, INT(V821) = V821), FALSE)), FALSE)</f>
        <v>1</v>
      </c>
      <c r="V821" s="30">
        <f>IFERROR(VALUE(RIGHT('Upload Data'!$A808, 6)), -1)</f>
        <v>-1</v>
      </c>
      <c r="W821" s="30"/>
      <c r="X821" s="30" t="b">
        <f>IFERROR(OR('Upload Data'!$B808 = "", IFERROR(AND(LEN(AA821) &gt;= 2, MATCH(AB821, listCertificateTypes, 0), AC821 &gt; -1, INT(AC821) = AC821), FALSE)), FALSE)</f>
        <v>1</v>
      </c>
      <c r="Y821" s="30">
        <f>IFERROR(FIND("-", 'Upload Data'!$B808, 1), 1000)</f>
        <v>1000</v>
      </c>
      <c r="Z821" s="30">
        <f>IFERROR(FIND("-", 'Upload Data'!$B808, Y821 + 1), 1000)</f>
        <v>1000</v>
      </c>
      <c r="AA821" s="30" t="str">
        <f>IFERROR(LEFT('Upload Data'!$B808, Y821 - 1), "")</f>
        <v/>
      </c>
      <c r="AB821" s="30" t="str">
        <f>IFERROR(MID('Upload Data'!$B808, Y821 + 1, Z821 - Y821 - 1), "")</f>
        <v/>
      </c>
      <c r="AC821" s="30">
        <f>IFERROR(VALUE(RIGHT('Upload Data'!$B808, 6)), -1)</f>
        <v>-1</v>
      </c>
    </row>
    <row r="822" spans="1:29">
      <c r="A822" s="29">
        <f t="shared" si="100"/>
        <v>809</v>
      </c>
      <c r="B822" s="28" t="b">
        <f>NOT(IFERROR('Upload Data'!A809 = "ERROR", TRUE))</f>
        <v>1</v>
      </c>
      <c r="C822" s="28">
        <f t="shared" si="101"/>
        <v>809</v>
      </c>
      <c r="D822" s="30" t="b">
        <f>IF(B822, ('Upload Data'!A809 &amp; 'Upload Data'!B809 &amp; 'Upload Data'!D809 &amp; 'Upload Data'!E809 &amp; 'Upload Data'!F809) &lt;&gt; "", FALSE)</f>
        <v>0</v>
      </c>
      <c r="E822" s="28" t="str">
        <f t="shared" si="105"/>
        <v/>
      </c>
      <c r="F822" s="28" t="str">
        <f t="shared" si="106"/>
        <v/>
      </c>
      <c r="G822" s="30" t="b">
        <f t="shared" si="99"/>
        <v>1</v>
      </c>
      <c r="H822" s="30" t="b">
        <f>IFERROR(AND(OR(NOT(D822), 'Upload Data'!$A809 &lt;&gt; "", 'Upload Data'!$B809 &lt;&gt; ""), I822, J822, S822 &lt;= 1), FALSE)</f>
        <v>1</v>
      </c>
      <c r="I822" s="30" t="b">
        <f t="shared" si="102"/>
        <v>1</v>
      </c>
      <c r="J822" s="30" t="b">
        <f t="shared" si="103"/>
        <v>1</v>
      </c>
      <c r="K822" s="31" t="s">
        <v>81</v>
      </c>
      <c r="L822" s="31" t="s">
        <v>81</v>
      </c>
      <c r="M822" s="30" t="b">
        <f>IFERROR(OR(NOT(D822), 'Upload Data'!E809 &lt;&gt; ""), FALSE)</f>
        <v>1</v>
      </c>
      <c r="N822" s="30" t="b">
        <f>IFERROR(OR(AND(NOT(D822), 'Upload Data'!F809 = ""), IFERROR(MATCH('Upload Data'!F809, listTradingRelationship, 0), FALSE)), FALSE)</f>
        <v>1</v>
      </c>
      <c r="O822" s="30"/>
      <c r="P822" s="30"/>
      <c r="Q822" s="30"/>
      <c r="R822" s="30" t="str">
        <f>IFERROR(IF('Upload Data'!$A809 &lt;&gt; "", 'Upload Data'!$A809, 'Upload Data'!$B809) &amp; "-" &amp; 'Upload Data'!$C809, "-")</f>
        <v>-</v>
      </c>
      <c r="S822" s="30">
        <f t="shared" si="104"/>
        <v>0</v>
      </c>
      <c r="T822" s="30"/>
      <c r="U822" s="30" t="b">
        <f>IFERROR(OR('Upload Data'!$A809 = "", IFERROR(AND(LEN('Upload Data'!$A809 ) = 11, LEFT('Upload Data'!$A809, 4) = "FSC-", MID('Upload Data'!$A809, 5, 1) &gt;= "A", MID('Upload Data'!$A809, 5, 1) &lt;= "Z", V822 &gt; 0, INT(V822) = V822), FALSE)), FALSE)</f>
        <v>1</v>
      </c>
      <c r="V822" s="30">
        <f>IFERROR(VALUE(RIGHT('Upload Data'!$A809, 6)), -1)</f>
        <v>-1</v>
      </c>
      <c r="W822" s="30"/>
      <c r="X822" s="30" t="b">
        <f>IFERROR(OR('Upload Data'!$B809 = "", IFERROR(AND(LEN(AA822) &gt;= 2, MATCH(AB822, listCertificateTypes, 0), AC822 &gt; -1, INT(AC822) = AC822), FALSE)), FALSE)</f>
        <v>1</v>
      </c>
      <c r="Y822" s="30">
        <f>IFERROR(FIND("-", 'Upload Data'!$B809, 1), 1000)</f>
        <v>1000</v>
      </c>
      <c r="Z822" s="30">
        <f>IFERROR(FIND("-", 'Upload Data'!$B809, Y822 + 1), 1000)</f>
        <v>1000</v>
      </c>
      <c r="AA822" s="30" t="str">
        <f>IFERROR(LEFT('Upload Data'!$B809, Y822 - 1), "")</f>
        <v/>
      </c>
      <c r="AB822" s="30" t="str">
        <f>IFERROR(MID('Upload Data'!$B809, Y822 + 1, Z822 - Y822 - 1), "")</f>
        <v/>
      </c>
      <c r="AC822" s="30">
        <f>IFERROR(VALUE(RIGHT('Upload Data'!$B809, 6)), -1)</f>
        <v>-1</v>
      </c>
    </row>
    <row r="823" spans="1:29">
      <c r="A823" s="29">
        <f t="shared" si="100"/>
        <v>810</v>
      </c>
      <c r="B823" s="28" t="b">
        <f>NOT(IFERROR('Upload Data'!A810 = "ERROR", TRUE))</f>
        <v>1</v>
      </c>
      <c r="C823" s="28">
        <f t="shared" si="101"/>
        <v>810</v>
      </c>
      <c r="D823" s="30" t="b">
        <f>IF(B823, ('Upload Data'!A810 &amp; 'Upload Data'!B810 &amp; 'Upload Data'!D810 &amp; 'Upload Data'!E810 &amp; 'Upload Data'!F810) &lt;&gt; "", FALSE)</f>
        <v>0</v>
      </c>
      <c r="E823" s="28" t="str">
        <f t="shared" si="105"/>
        <v/>
      </c>
      <c r="F823" s="28" t="str">
        <f t="shared" si="106"/>
        <v/>
      </c>
      <c r="G823" s="30" t="b">
        <f t="shared" si="99"/>
        <v>1</v>
      </c>
      <c r="H823" s="30" t="b">
        <f>IFERROR(AND(OR(NOT(D823), 'Upload Data'!$A810 &lt;&gt; "", 'Upload Data'!$B810 &lt;&gt; ""), I823, J823, S823 &lt;= 1), FALSE)</f>
        <v>1</v>
      </c>
      <c r="I823" s="30" t="b">
        <f t="shared" si="102"/>
        <v>1</v>
      </c>
      <c r="J823" s="30" t="b">
        <f t="shared" si="103"/>
        <v>1</v>
      </c>
      <c r="K823" s="31" t="s">
        <v>81</v>
      </c>
      <c r="L823" s="31" t="s">
        <v>81</v>
      </c>
      <c r="M823" s="30" t="b">
        <f>IFERROR(OR(NOT(D823), 'Upload Data'!E810 &lt;&gt; ""), FALSE)</f>
        <v>1</v>
      </c>
      <c r="N823" s="30" t="b">
        <f>IFERROR(OR(AND(NOT(D823), 'Upload Data'!F810 = ""), IFERROR(MATCH('Upload Data'!F810, listTradingRelationship, 0), FALSE)), FALSE)</f>
        <v>1</v>
      </c>
      <c r="O823" s="30"/>
      <c r="P823" s="30"/>
      <c r="Q823" s="30"/>
      <c r="R823" s="30" t="str">
        <f>IFERROR(IF('Upload Data'!$A810 &lt;&gt; "", 'Upload Data'!$A810, 'Upload Data'!$B810) &amp; "-" &amp; 'Upload Data'!$C810, "-")</f>
        <v>-</v>
      </c>
      <c r="S823" s="30">
        <f t="shared" si="104"/>
        <v>0</v>
      </c>
      <c r="T823" s="30"/>
      <c r="U823" s="30" t="b">
        <f>IFERROR(OR('Upload Data'!$A810 = "", IFERROR(AND(LEN('Upload Data'!$A810 ) = 11, LEFT('Upload Data'!$A810, 4) = "FSC-", MID('Upload Data'!$A810, 5, 1) &gt;= "A", MID('Upload Data'!$A810, 5, 1) &lt;= "Z", V823 &gt; 0, INT(V823) = V823), FALSE)), FALSE)</f>
        <v>1</v>
      </c>
      <c r="V823" s="30">
        <f>IFERROR(VALUE(RIGHT('Upload Data'!$A810, 6)), -1)</f>
        <v>-1</v>
      </c>
      <c r="W823" s="30"/>
      <c r="X823" s="30" t="b">
        <f>IFERROR(OR('Upload Data'!$B810 = "", IFERROR(AND(LEN(AA823) &gt;= 2, MATCH(AB823, listCertificateTypes, 0), AC823 &gt; -1, INT(AC823) = AC823), FALSE)), FALSE)</f>
        <v>1</v>
      </c>
      <c r="Y823" s="30">
        <f>IFERROR(FIND("-", 'Upload Data'!$B810, 1), 1000)</f>
        <v>1000</v>
      </c>
      <c r="Z823" s="30">
        <f>IFERROR(FIND("-", 'Upload Data'!$B810, Y823 + 1), 1000)</f>
        <v>1000</v>
      </c>
      <c r="AA823" s="30" t="str">
        <f>IFERROR(LEFT('Upload Data'!$B810, Y823 - 1), "")</f>
        <v/>
      </c>
      <c r="AB823" s="30" t="str">
        <f>IFERROR(MID('Upload Data'!$B810, Y823 + 1, Z823 - Y823 - 1), "")</f>
        <v/>
      </c>
      <c r="AC823" s="30">
        <f>IFERROR(VALUE(RIGHT('Upload Data'!$B810, 6)), -1)</f>
        <v>-1</v>
      </c>
    </row>
    <row r="824" spans="1:29">
      <c r="A824" s="29">
        <f t="shared" si="100"/>
        <v>811</v>
      </c>
      <c r="B824" s="28" t="b">
        <f>NOT(IFERROR('Upload Data'!A811 = "ERROR", TRUE))</f>
        <v>1</v>
      </c>
      <c r="C824" s="28">
        <f t="shared" si="101"/>
        <v>811</v>
      </c>
      <c r="D824" s="30" t="b">
        <f>IF(B824, ('Upload Data'!A811 &amp; 'Upload Data'!B811 &amp; 'Upload Data'!D811 &amp; 'Upload Data'!E811 &amp; 'Upload Data'!F811) &lt;&gt; "", FALSE)</f>
        <v>0</v>
      </c>
      <c r="E824" s="28" t="str">
        <f t="shared" si="105"/>
        <v/>
      </c>
      <c r="F824" s="28" t="str">
        <f t="shared" si="106"/>
        <v/>
      </c>
      <c r="G824" s="30" t="b">
        <f t="shared" si="99"/>
        <v>1</v>
      </c>
      <c r="H824" s="30" t="b">
        <f>IFERROR(AND(OR(NOT(D824), 'Upload Data'!$A811 &lt;&gt; "", 'Upload Data'!$B811 &lt;&gt; ""), I824, J824, S824 &lt;= 1), FALSE)</f>
        <v>1</v>
      </c>
      <c r="I824" s="30" t="b">
        <f t="shared" si="102"/>
        <v>1</v>
      </c>
      <c r="J824" s="30" t="b">
        <f t="shared" si="103"/>
        <v>1</v>
      </c>
      <c r="K824" s="31" t="s">
        <v>81</v>
      </c>
      <c r="L824" s="31" t="s">
        <v>81</v>
      </c>
      <c r="M824" s="30" t="b">
        <f>IFERROR(OR(NOT(D824), 'Upload Data'!E811 &lt;&gt; ""), FALSE)</f>
        <v>1</v>
      </c>
      <c r="N824" s="30" t="b">
        <f>IFERROR(OR(AND(NOT(D824), 'Upload Data'!F811 = ""), IFERROR(MATCH('Upload Data'!F811, listTradingRelationship, 0), FALSE)), FALSE)</f>
        <v>1</v>
      </c>
      <c r="O824" s="30"/>
      <c r="P824" s="30"/>
      <c r="Q824" s="30"/>
      <c r="R824" s="30" t="str">
        <f>IFERROR(IF('Upload Data'!$A811 &lt;&gt; "", 'Upload Data'!$A811, 'Upload Data'!$B811) &amp; "-" &amp; 'Upload Data'!$C811, "-")</f>
        <v>-</v>
      </c>
      <c r="S824" s="30">
        <f t="shared" si="104"/>
        <v>0</v>
      </c>
      <c r="T824" s="30"/>
      <c r="U824" s="30" t="b">
        <f>IFERROR(OR('Upload Data'!$A811 = "", IFERROR(AND(LEN('Upload Data'!$A811 ) = 11, LEFT('Upload Data'!$A811, 4) = "FSC-", MID('Upload Data'!$A811, 5, 1) &gt;= "A", MID('Upload Data'!$A811, 5, 1) &lt;= "Z", V824 &gt; 0, INT(V824) = V824), FALSE)), FALSE)</f>
        <v>1</v>
      </c>
      <c r="V824" s="30">
        <f>IFERROR(VALUE(RIGHT('Upload Data'!$A811, 6)), -1)</f>
        <v>-1</v>
      </c>
      <c r="W824" s="30"/>
      <c r="X824" s="30" t="b">
        <f>IFERROR(OR('Upload Data'!$B811 = "", IFERROR(AND(LEN(AA824) &gt;= 2, MATCH(AB824, listCertificateTypes, 0), AC824 &gt; -1, INT(AC824) = AC824), FALSE)), FALSE)</f>
        <v>1</v>
      </c>
      <c r="Y824" s="30">
        <f>IFERROR(FIND("-", 'Upload Data'!$B811, 1), 1000)</f>
        <v>1000</v>
      </c>
      <c r="Z824" s="30">
        <f>IFERROR(FIND("-", 'Upload Data'!$B811, Y824 + 1), 1000)</f>
        <v>1000</v>
      </c>
      <c r="AA824" s="30" t="str">
        <f>IFERROR(LEFT('Upload Data'!$B811, Y824 - 1), "")</f>
        <v/>
      </c>
      <c r="AB824" s="30" t="str">
        <f>IFERROR(MID('Upload Data'!$B811, Y824 + 1, Z824 - Y824 - 1), "")</f>
        <v/>
      </c>
      <c r="AC824" s="30">
        <f>IFERROR(VALUE(RIGHT('Upload Data'!$B811, 6)), -1)</f>
        <v>-1</v>
      </c>
    </row>
    <row r="825" spans="1:29">
      <c r="A825" s="29">
        <f t="shared" si="100"/>
        <v>812</v>
      </c>
      <c r="B825" s="28" t="b">
        <f>NOT(IFERROR('Upload Data'!A812 = "ERROR", TRUE))</f>
        <v>1</v>
      </c>
      <c r="C825" s="28">
        <f t="shared" si="101"/>
        <v>812</v>
      </c>
      <c r="D825" s="30" t="b">
        <f>IF(B825, ('Upload Data'!A812 &amp; 'Upload Data'!B812 &amp; 'Upload Data'!D812 &amp; 'Upload Data'!E812 &amp; 'Upload Data'!F812) &lt;&gt; "", FALSE)</f>
        <v>0</v>
      </c>
      <c r="E825" s="28" t="str">
        <f t="shared" si="105"/>
        <v/>
      </c>
      <c r="F825" s="28" t="str">
        <f t="shared" si="106"/>
        <v/>
      </c>
      <c r="G825" s="30" t="b">
        <f t="shared" si="99"/>
        <v>1</v>
      </c>
      <c r="H825" s="30" t="b">
        <f>IFERROR(AND(OR(NOT(D825), 'Upload Data'!$A812 &lt;&gt; "", 'Upload Data'!$B812 &lt;&gt; ""), I825, J825, S825 &lt;= 1), FALSE)</f>
        <v>1</v>
      </c>
      <c r="I825" s="30" t="b">
        <f t="shared" si="102"/>
        <v>1</v>
      </c>
      <c r="J825" s="30" t="b">
        <f t="shared" si="103"/>
        <v>1</v>
      </c>
      <c r="K825" s="31" t="s">
        <v>81</v>
      </c>
      <c r="L825" s="31" t="s">
        <v>81</v>
      </c>
      <c r="M825" s="30" t="b">
        <f>IFERROR(OR(NOT(D825), 'Upload Data'!E812 &lt;&gt; ""), FALSE)</f>
        <v>1</v>
      </c>
      <c r="N825" s="30" t="b">
        <f>IFERROR(OR(AND(NOT(D825), 'Upload Data'!F812 = ""), IFERROR(MATCH('Upload Data'!F812, listTradingRelationship, 0), FALSE)), FALSE)</f>
        <v>1</v>
      </c>
      <c r="O825" s="30"/>
      <c r="P825" s="30"/>
      <c r="Q825" s="30"/>
      <c r="R825" s="30" t="str">
        <f>IFERROR(IF('Upload Data'!$A812 &lt;&gt; "", 'Upload Data'!$A812, 'Upload Data'!$B812) &amp; "-" &amp; 'Upload Data'!$C812, "-")</f>
        <v>-</v>
      </c>
      <c r="S825" s="30">
        <f t="shared" si="104"/>
        <v>0</v>
      </c>
      <c r="T825" s="30"/>
      <c r="U825" s="30" t="b">
        <f>IFERROR(OR('Upload Data'!$A812 = "", IFERROR(AND(LEN('Upload Data'!$A812 ) = 11, LEFT('Upload Data'!$A812, 4) = "FSC-", MID('Upload Data'!$A812, 5, 1) &gt;= "A", MID('Upload Data'!$A812, 5, 1) &lt;= "Z", V825 &gt; 0, INT(V825) = V825), FALSE)), FALSE)</f>
        <v>1</v>
      </c>
      <c r="V825" s="30">
        <f>IFERROR(VALUE(RIGHT('Upload Data'!$A812, 6)), -1)</f>
        <v>-1</v>
      </c>
      <c r="W825" s="30"/>
      <c r="X825" s="30" t="b">
        <f>IFERROR(OR('Upload Data'!$B812 = "", IFERROR(AND(LEN(AA825) &gt;= 2, MATCH(AB825, listCertificateTypes, 0), AC825 &gt; -1, INT(AC825) = AC825), FALSE)), FALSE)</f>
        <v>1</v>
      </c>
      <c r="Y825" s="30">
        <f>IFERROR(FIND("-", 'Upload Data'!$B812, 1), 1000)</f>
        <v>1000</v>
      </c>
      <c r="Z825" s="30">
        <f>IFERROR(FIND("-", 'Upload Data'!$B812, Y825 + 1), 1000)</f>
        <v>1000</v>
      </c>
      <c r="AA825" s="30" t="str">
        <f>IFERROR(LEFT('Upload Data'!$B812, Y825 - 1), "")</f>
        <v/>
      </c>
      <c r="AB825" s="30" t="str">
        <f>IFERROR(MID('Upload Data'!$B812, Y825 + 1, Z825 - Y825 - 1), "")</f>
        <v/>
      </c>
      <c r="AC825" s="30">
        <f>IFERROR(VALUE(RIGHT('Upload Data'!$B812, 6)), -1)</f>
        <v>-1</v>
      </c>
    </row>
    <row r="826" spans="1:29">
      <c r="A826" s="29">
        <f t="shared" si="100"/>
        <v>813</v>
      </c>
      <c r="B826" s="28" t="b">
        <f>NOT(IFERROR('Upload Data'!A813 = "ERROR", TRUE))</f>
        <v>1</v>
      </c>
      <c r="C826" s="28">
        <f t="shared" si="101"/>
        <v>813</v>
      </c>
      <c r="D826" s="30" t="b">
        <f>IF(B826, ('Upload Data'!A813 &amp; 'Upload Data'!B813 &amp; 'Upload Data'!D813 &amp; 'Upload Data'!E813 &amp; 'Upload Data'!F813) &lt;&gt; "", FALSE)</f>
        <v>0</v>
      </c>
      <c r="E826" s="28" t="str">
        <f t="shared" si="105"/>
        <v/>
      </c>
      <c r="F826" s="28" t="str">
        <f t="shared" si="106"/>
        <v/>
      </c>
      <c r="G826" s="30" t="b">
        <f t="shared" si="99"/>
        <v>1</v>
      </c>
      <c r="H826" s="30" t="b">
        <f>IFERROR(AND(OR(NOT(D826), 'Upload Data'!$A813 &lt;&gt; "", 'Upload Data'!$B813 &lt;&gt; ""), I826, J826, S826 &lt;= 1), FALSE)</f>
        <v>1</v>
      </c>
      <c r="I826" s="30" t="b">
        <f t="shared" si="102"/>
        <v>1</v>
      </c>
      <c r="J826" s="30" t="b">
        <f t="shared" si="103"/>
        <v>1</v>
      </c>
      <c r="K826" s="31" t="s">
        <v>81</v>
      </c>
      <c r="L826" s="31" t="s">
        <v>81</v>
      </c>
      <c r="M826" s="30" t="b">
        <f>IFERROR(OR(NOT(D826), 'Upload Data'!E813 &lt;&gt; ""), FALSE)</f>
        <v>1</v>
      </c>
      <c r="N826" s="30" t="b">
        <f>IFERROR(OR(AND(NOT(D826), 'Upload Data'!F813 = ""), IFERROR(MATCH('Upload Data'!F813, listTradingRelationship, 0), FALSE)), FALSE)</f>
        <v>1</v>
      </c>
      <c r="O826" s="30"/>
      <c r="P826" s="30"/>
      <c r="Q826" s="30"/>
      <c r="R826" s="30" t="str">
        <f>IFERROR(IF('Upload Data'!$A813 &lt;&gt; "", 'Upload Data'!$A813, 'Upload Data'!$B813) &amp; "-" &amp; 'Upload Data'!$C813, "-")</f>
        <v>-</v>
      </c>
      <c r="S826" s="30">
        <f t="shared" si="104"/>
        <v>0</v>
      </c>
      <c r="T826" s="30"/>
      <c r="U826" s="30" t="b">
        <f>IFERROR(OR('Upload Data'!$A813 = "", IFERROR(AND(LEN('Upload Data'!$A813 ) = 11, LEFT('Upload Data'!$A813, 4) = "FSC-", MID('Upload Data'!$A813, 5, 1) &gt;= "A", MID('Upload Data'!$A813, 5, 1) &lt;= "Z", V826 &gt; 0, INT(V826) = V826), FALSE)), FALSE)</f>
        <v>1</v>
      </c>
      <c r="V826" s="30">
        <f>IFERROR(VALUE(RIGHT('Upload Data'!$A813, 6)), -1)</f>
        <v>-1</v>
      </c>
      <c r="W826" s="30"/>
      <c r="X826" s="30" t="b">
        <f>IFERROR(OR('Upload Data'!$B813 = "", IFERROR(AND(LEN(AA826) &gt;= 2, MATCH(AB826, listCertificateTypes, 0), AC826 &gt; -1, INT(AC826) = AC826), FALSE)), FALSE)</f>
        <v>1</v>
      </c>
      <c r="Y826" s="30">
        <f>IFERROR(FIND("-", 'Upload Data'!$B813, 1), 1000)</f>
        <v>1000</v>
      </c>
      <c r="Z826" s="30">
        <f>IFERROR(FIND("-", 'Upload Data'!$B813, Y826 + 1), 1000)</f>
        <v>1000</v>
      </c>
      <c r="AA826" s="30" t="str">
        <f>IFERROR(LEFT('Upload Data'!$B813, Y826 - 1), "")</f>
        <v/>
      </c>
      <c r="AB826" s="30" t="str">
        <f>IFERROR(MID('Upload Data'!$B813, Y826 + 1, Z826 - Y826 - 1), "")</f>
        <v/>
      </c>
      <c r="AC826" s="30">
        <f>IFERROR(VALUE(RIGHT('Upload Data'!$B813, 6)), -1)</f>
        <v>-1</v>
      </c>
    </row>
    <row r="827" spans="1:29">
      <c r="A827" s="29">
        <f t="shared" si="100"/>
        <v>814</v>
      </c>
      <c r="B827" s="28" t="b">
        <f>NOT(IFERROR('Upload Data'!A814 = "ERROR", TRUE))</f>
        <v>1</v>
      </c>
      <c r="C827" s="28">
        <f t="shared" si="101"/>
        <v>814</v>
      </c>
      <c r="D827" s="30" t="b">
        <f>IF(B827, ('Upload Data'!A814 &amp; 'Upload Data'!B814 &amp; 'Upload Data'!D814 &amp; 'Upload Data'!E814 &amp; 'Upload Data'!F814) &lt;&gt; "", FALSE)</f>
        <v>0</v>
      </c>
      <c r="E827" s="28" t="str">
        <f t="shared" si="105"/>
        <v/>
      </c>
      <c r="F827" s="28" t="str">
        <f t="shared" si="106"/>
        <v/>
      </c>
      <c r="G827" s="30" t="b">
        <f t="shared" si="99"/>
        <v>1</v>
      </c>
      <c r="H827" s="30" t="b">
        <f>IFERROR(AND(OR(NOT(D827), 'Upload Data'!$A814 &lt;&gt; "", 'Upload Data'!$B814 &lt;&gt; ""), I827, J827, S827 &lt;= 1), FALSE)</f>
        <v>1</v>
      </c>
      <c r="I827" s="30" t="b">
        <f t="shared" si="102"/>
        <v>1</v>
      </c>
      <c r="J827" s="30" t="b">
        <f t="shared" si="103"/>
        <v>1</v>
      </c>
      <c r="K827" s="31" t="s">
        <v>81</v>
      </c>
      <c r="L827" s="31" t="s">
        <v>81</v>
      </c>
      <c r="M827" s="30" t="b">
        <f>IFERROR(OR(NOT(D827), 'Upload Data'!E814 &lt;&gt; ""), FALSE)</f>
        <v>1</v>
      </c>
      <c r="N827" s="30" t="b">
        <f>IFERROR(OR(AND(NOT(D827), 'Upload Data'!F814 = ""), IFERROR(MATCH('Upload Data'!F814, listTradingRelationship, 0), FALSE)), FALSE)</f>
        <v>1</v>
      </c>
      <c r="O827" s="30"/>
      <c r="P827" s="30"/>
      <c r="Q827" s="30"/>
      <c r="R827" s="30" t="str">
        <f>IFERROR(IF('Upload Data'!$A814 &lt;&gt; "", 'Upload Data'!$A814, 'Upload Data'!$B814) &amp; "-" &amp; 'Upload Data'!$C814, "-")</f>
        <v>-</v>
      </c>
      <c r="S827" s="30">
        <f t="shared" si="104"/>
        <v>0</v>
      </c>
      <c r="T827" s="30"/>
      <c r="U827" s="30" t="b">
        <f>IFERROR(OR('Upload Data'!$A814 = "", IFERROR(AND(LEN('Upload Data'!$A814 ) = 11, LEFT('Upload Data'!$A814, 4) = "FSC-", MID('Upload Data'!$A814, 5, 1) &gt;= "A", MID('Upload Data'!$A814, 5, 1) &lt;= "Z", V827 &gt; 0, INT(V827) = V827), FALSE)), FALSE)</f>
        <v>1</v>
      </c>
      <c r="V827" s="30">
        <f>IFERROR(VALUE(RIGHT('Upload Data'!$A814, 6)), -1)</f>
        <v>-1</v>
      </c>
      <c r="W827" s="30"/>
      <c r="X827" s="30" t="b">
        <f>IFERROR(OR('Upload Data'!$B814 = "", IFERROR(AND(LEN(AA827) &gt;= 2, MATCH(AB827, listCertificateTypes, 0), AC827 &gt; -1, INT(AC827) = AC827), FALSE)), FALSE)</f>
        <v>1</v>
      </c>
      <c r="Y827" s="30">
        <f>IFERROR(FIND("-", 'Upload Data'!$B814, 1), 1000)</f>
        <v>1000</v>
      </c>
      <c r="Z827" s="30">
        <f>IFERROR(FIND("-", 'Upload Data'!$B814, Y827 + 1), 1000)</f>
        <v>1000</v>
      </c>
      <c r="AA827" s="30" t="str">
        <f>IFERROR(LEFT('Upload Data'!$B814, Y827 - 1), "")</f>
        <v/>
      </c>
      <c r="AB827" s="30" t="str">
        <f>IFERROR(MID('Upload Data'!$B814, Y827 + 1, Z827 - Y827 - 1), "")</f>
        <v/>
      </c>
      <c r="AC827" s="30">
        <f>IFERROR(VALUE(RIGHT('Upload Data'!$B814, 6)), -1)</f>
        <v>-1</v>
      </c>
    </row>
    <row r="828" spans="1:29">
      <c r="A828" s="29">
        <f t="shared" si="100"/>
        <v>815</v>
      </c>
      <c r="B828" s="28" t="b">
        <f>NOT(IFERROR('Upload Data'!A815 = "ERROR", TRUE))</f>
        <v>1</v>
      </c>
      <c r="C828" s="28">
        <f t="shared" si="101"/>
        <v>815</v>
      </c>
      <c r="D828" s="30" t="b">
        <f>IF(B828, ('Upload Data'!A815 &amp; 'Upload Data'!B815 &amp; 'Upload Data'!D815 &amp; 'Upload Data'!E815 &amp; 'Upload Data'!F815) &lt;&gt; "", FALSE)</f>
        <v>0</v>
      </c>
      <c r="E828" s="28" t="str">
        <f t="shared" si="105"/>
        <v/>
      </c>
      <c r="F828" s="28" t="str">
        <f t="shared" si="106"/>
        <v/>
      </c>
      <c r="G828" s="30" t="b">
        <f t="shared" si="99"/>
        <v>1</v>
      </c>
      <c r="H828" s="30" t="b">
        <f>IFERROR(AND(OR(NOT(D828), 'Upload Data'!$A815 &lt;&gt; "", 'Upload Data'!$B815 &lt;&gt; ""), I828, J828, S828 &lt;= 1), FALSE)</f>
        <v>1</v>
      </c>
      <c r="I828" s="30" t="b">
        <f t="shared" si="102"/>
        <v>1</v>
      </c>
      <c r="J828" s="30" t="b">
        <f t="shared" si="103"/>
        <v>1</v>
      </c>
      <c r="K828" s="31" t="s">
        <v>81</v>
      </c>
      <c r="L828" s="31" t="s">
        <v>81</v>
      </c>
      <c r="M828" s="30" t="b">
        <f>IFERROR(OR(NOT(D828), 'Upload Data'!E815 &lt;&gt; ""), FALSE)</f>
        <v>1</v>
      </c>
      <c r="N828" s="30" t="b">
        <f>IFERROR(OR(AND(NOT(D828), 'Upload Data'!F815 = ""), IFERROR(MATCH('Upload Data'!F815, listTradingRelationship, 0), FALSE)), FALSE)</f>
        <v>1</v>
      </c>
      <c r="O828" s="30"/>
      <c r="P828" s="30"/>
      <c r="Q828" s="30"/>
      <c r="R828" s="30" t="str">
        <f>IFERROR(IF('Upload Data'!$A815 &lt;&gt; "", 'Upload Data'!$A815, 'Upload Data'!$B815) &amp; "-" &amp; 'Upload Data'!$C815, "-")</f>
        <v>-</v>
      </c>
      <c r="S828" s="30">
        <f t="shared" si="104"/>
        <v>0</v>
      </c>
      <c r="T828" s="30"/>
      <c r="U828" s="30" t="b">
        <f>IFERROR(OR('Upload Data'!$A815 = "", IFERROR(AND(LEN('Upload Data'!$A815 ) = 11, LEFT('Upload Data'!$A815, 4) = "FSC-", MID('Upload Data'!$A815, 5, 1) &gt;= "A", MID('Upload Data'!$A815, 5, 1) &lt;= "Z", V828 &gt; 0, INT(V828) = V828), FALSE)), FALSE)</f>
        <v>1</v>
      </c>
      <c r="V828" s="30">
        <f>IFERROR(VALUE(RIGHT('Upload Data'!$A815, 6)), -1)</f>
        <v>-1</v>
      </c>
      <c r="W828" s="30"/>
      <c r="X828" s="30" t="b">
        <f>IFERROR(OR('Upload Data'!$B815 = "", IFERROR(AND(LEN(AA828) &gt;= 2, MATCH(AB828, listCertificateTypes, 0), AC828 &gt; -1, INT(AC828) = AC828), FALSE)), FALSE)</f>
        <v>1</v>
      </c>
      <c r="Y828" s="30">
        <f>IFERROR(FIND("-", 'Upload Data'!$B815, 1), 1000)</f>
        <v>1000</v>
      </c>
      <c r="Z828" s="30">
        <f>IFERROR(FIND("-", 'Upload Data'!$B815, Y828 + 1), 1000)</f>
        <v>1000</v>
      </c>
      <c r="AA828" s="30" t="str">
        <f>IFERROR(LEFT('Upload Data'!$B815, Y828 - 1), "")</f>
        <v/>
      </c>
      <c r="AB828" s="30" t="str">
        <f>IFERROR(MID('Upload Data'!$B815, Y828 + 1, Z828 - Y828 - 1), "")</f>
        <v/>
      </c>
      <c r="AC828" s="30">
        <f>IFERROR(VALUE(RIGHT('Upload Data'!$B815, 6)), -1)</f>
        <v>-1</v>
      </c>
    </row>
    <row r="829" spans="1:29">
      <c r="A829" s="29">
        <f t="shared" si="100"/>
        <v>816</v>
      </c>
      <c r="B829" s="28" t="b">
        <f>NOT(IFERROR('Upload Data'!A816 = "ERROR", TRUE))</f>
        <v>1</v>
      </c>
      <c r="C829" s="28">
        <f t="shared" si="101"/>
        <v>816</v>
      </c>
      <c r="D829" s="30" t="b">
        <f>IF(B829, ('Upload Data'!A816 &amp; 'Upload Data'!B816 &amp; 'Upload Data'!D816 &amp; 'Upload Data'!E816 &amp; 'Upload Data'!F816) &lt;&gt; "", FALSE)</f>
        <v>0</v>
      </c>
      <c r="E829" s="28" t="str">
        <f t="shared" si="105"/>
        <v/>
      </c>
      <c r="F829" s="28" t="str">
        <f t="shared" si="106"/>
        <v/>
      </c>
      <c r="G829" s="30" t="b">
        <f t="shared" si="99"/>
        <v>1</v>
      </c>
      <c r="H829" s="30" t="b">
        <f>IFERROR(AND(OR(NOT(D829), 'Upload Data'!$A816 &lt;&gt; "", 'Upload Data'!$B816 &lt;&gt; ""), I829, J829, S829 &lt;= 1), FALSE)</f>
        <v>1</v>
      </c>
      <c r="I829" s="30" t="b">
        <f t="shared" si="102"/>
        <v>1</v>
      </c>
      <c r="J829" s="30" t="b">
        <f t="shared" si="103"/>
        <v>1</v>
      </c>
      <c r="K829" s="31" t="s">
        <v>81</v>
      </c>
      <c r="L829" s="31" t="s">
        <v>81</v>
      </c>
      <c r="M829" s="30" t="b">
        <f>IFERROR(OR(NOT(D829), 'Upload Data'!E816 &lt;&gt; ""), FALSE)</f>
        <v>1</v>
      </c>
      <c r="N829" s="30" t="b">
        <f>IFERROR(OR(AND(NOT(D829), 'Upload Data'!F816 = ""), IFERROR(MATCH('Upload Data'!F816, listTradingRelationship, 0), FALSE)), FALSE)</f>
        <v>1</v>
      </c>
      <c r="O829" s="30"/>
      <c r="P829" s="30"/>
      <c r="Q829" s="30"/>
      <c r="R829" s="30" t="str">
        <f>IFERROR(IF('Upload Data'!$A816 &lt;&gt; "", 'Upload Data'!$A816, 'Upload Data'!$B816) &amp; "-" &amp; 'Upload Data'!$C816, "-")</f>
        <v>-</v>
      </c>
      <c r="S829" s="30">
        <f t="shared" si="104"/>
        <v>0</v>
      </c>
      <c r="T829" s="30"/>
      <c r="U829" s="30" t="b">
        <f>IFERROR(OR('Upload Data'!$A816 = "", IFERROR(AND(LEN('Upload Data'!$A816 ) = 11, LEFT('Upload Data'!$A816, 4) = "FSC-", MID('Upload Data'!$A816, 5, 1) &gt;= "A", MID('Upload Data'!$A816, 5, 1) &lt;= "Z", V829 &gt; 0, INT(V829) = V829), FALSE)), FALSE)</f>
        <v>1</v>
      </c>
      <c r="V829" s="30">
        <f>IFERROR(VALUE(RIGHT('Upload Data'!$A816, 6)), -1)</f>
        <v>-1</v>
      </c>
      <c r="W829" s="30"/>
      <c r="X829" s="30" t="b">
        <f>IFERROR(OR('Upload Data'!$B816 = "", IFERROR(AND(LEN(AA829) &gt;= 2, MATCH(AB829, listCertificateTypes, 0), AC829 &gt; -1, INT(AC829) = AC829), FALSE)), FALSE)</f>
        <v>1</v>
      </c>
      <c r="Y829" s="30">
        <f>IFERROR(FIND("-", 'Upload Data'!$B816, 1), 1000)</f>
        <v>1000</v>
      </c>
      <c r="Z829" s="30">
        <f>IFERROR(FIND("-", 'Upload Data'!$B816, Y829 + 1), 1000)</f>
        <v>1000</v>
      </c>
      <c r="AA829" s="30" t="str">
        <f>IFERROR(LEFT('Upload Data'!$B816, Y829 - 1), "")</f>
        <v/>
      </c>
      <c r="AB829" s="30" t="str">
        <f>IFERROR(MID('Upload Data'!$B816, Y829 + 1, Z829 - Y829 - 1), "")</f>
        <v/>
      </c>
      <c r="AC829" s="30">
        <f>IFERROR(VALUE(RIGHT('Upload Data'!$B816, 6)), -1)</f>
        <v>-1</v>
      </c>
    </row>
    <row r="830" spans="1:29">
      <c r="A830" s="29">
        <f t="shared" si="100"/>
        <v>817</v>
      </c>
      <c r="B830" s="28" t="b">
        <f>NOT(IFERROR('Upload Data'!A817 = "ERROR", TRUE))</f>
        <v>1</v>
      </c>
      <c r="C830" s="28">
        <f t="shared" si="101"/>
        <v>817</v>
      </c>
      <c r="D830" s="30" t="b">
        <f>IF(B830, ('Upload Data'!A817 &amp; 'Upload Data'!B817 &amp; 'Upload Data'!D817 &amp; 'Upload Data'!E817 &amp; 'Upload Data'!F817) &lt;&gt; "", FALSE)</f>
        <v>0</v>
      </c>
      <c r="E830" s="28" t="str">
        <f t="shared" si="105"/>
        <v/>
      </c>
      <c r="F830" s="28" t="str">
        <f t="shared" si="106"/>
        <v/>
      </c>
      <c r="G830" s="30" t="b">
        <f t="shared" si="99"/>
        <v>1</v>
      </c>
      <c r="H830" s="30" t="b">
        <f>IFERROR(AND(OR(NOT(D830), 'Upload Data'!$A817 &lt;&gt; "", 'Upload Data'!$B817 &lt;&gt; ""), I830, J830, S830 &lt;= 1), FALSE)</f>
        <v>1</v>
      </c>
      <c r="I830" s="30" t="b">
        <f t="shared" si="102"/>
        <v>1</v>
      </c>
      <c r="J830" s="30" t="b">
        <f t="shared" si="103"/>
        <v>1</v>
      </c>
      <c r="K830" s="31" t="s">
        <v>81</v>
      </c>
      <c r="L830" s="31" t="s">
        <v>81</v>
      </c>
      <c r="M830" s="30" t="b">
        <f>IFERROR(OR(NOT(D830), 'Upload Data'!E817 &lt;&gt; ""), FALSE)</f>
        <v>1</v>
      </c>
      <c r="N830" s="30" t="b">
        <f>IFERROR(OR(AND(NOT(D830), 'Upload Data'!F817 = ""), IFERROR(MATCH('Upload Data'!F817, listTradingRelationship, 0), FALSE)), FALSE)</f>
        <v>1</v>
      </c>
      <c r="O830" s="30"/>
      <c r="P830" s="30"/>
      <c r="Q830" s="30"/>
      <c r="R830" s="30" t="str">
        <f>IFERROR(IF('Upload Data'!$A817 &lt;&gt; "", 'Upload Data'!$A817, 'Upload Data'!$B817) &amp; "-" &amp; 'Upload Data'!$C817, "-")</f>
        <v>-</v>
      </c>
      <c r="S830" s="30">
        <f t="shared" si="104"/>
        <v>0</v>
      </c>
      <c r="T830" s="30"/>
      <c r="U830" s="30" t="b">
        <f>IFERROR(OR('Upload Data'!$A817 = "", IFERROR(AND(LEN('Upload Data'!$A817 ) = 11, LEFT('Upload Data'!$A817, 4) = "FSC-", MID('Upload Data'!$A817, 5, 1) &gt;= "A", MID('Upload Data'!$A817, 5, 1) &lt;= "Z", V830 &gt; 0, INT(V830) = V830), FALSE)), FALSE)</f>
        <v>1</v>
      </c>
      <c r="V830" s="30">
        <f>IFERROR(VALUE(RIGHT('Upload Data'!$A817, 6)), -1)</f>
        <v>-1</v>
      </c>
      <c r="W830" s="30"/>
      <c r="X830" s="30" t="b">
        <f>IFERROR(OR('Upload Data'!$B817 = "", IFERROR(AND(LEN(AA830) &gt;= 2, MATCH(AB830, listCertificateTypes, 0), AC830 &gt; -1, INT(AC830) = AC830), FALSE)), FALSE)</f>
        <v>1</v>
      </c>
      <c r="Y830" s="30">
        <f>IFERROR(FIND("-", 'Upload Data'!$B817, 1), 1000)</f>
        <v>1000</v>
      </c>
      <c r="Z830" s="30">
        <f>IFERROR(FIND("-", 'Upload Data'!$B817, Y830 + 1), 1000)</f>
        <v>1000</v>
      </c>
      <c r="AA830" s="30" t="str">
        <f>IFERROR(LEFT('Upload Data'!$B817, Y830 - 1), "")</f>
        <v/>
      </c>
      <c r="AB830" s="30" t="str">
        <f>IFERROR(MID('Upload Data'!$B817, Y830 + 1, Z830 - Y830 - 1), "")</f>
        <v/>
      </c>
      <c r="AC830" s="30">
        <f>IFERROR(VALUE(RIGHT('Upload Data'!$B817, 6)), -1)</f>
        <v>-1</v>
      </c>
    </row>
    <row r="831" spans="1:29">
      <c r="A831" s="29">
        <f t="shared" si="100"/>
        <v>818</v>
      </c>
      <c r="B831" s="28" t="b">
        <f>NOT(IFERROR('Upload Data'!A818 = "ERROR", TRUE))</f>
        <v>1</v>
      </c>
      <c r="C831" s="28">
        <f t="shared" si="101"/>
        <v>818</v>
      </c>
      <c r="D831" s="30" t="b">
        <f>IF(B831, ('Upload Data'!A818 &amp; 'Upload Data'!B818 &amp; 'Upload Data'!D818 &amp; 'Upload Data'!E818 &amp; 'Upload Data'!F818) &lt;&gt; "", FALSE)</f>
        <v>0</v>
      </c>
      <c r="E831" s="28" t="str">
        <f t="shared" si="105"/>
        <v/>
      </c>
      <c r="F831" s="28" t="str">
        <f t="shared" si="106"/>
        <v/>
      </c>
      <c r="G831" s="30" t="b">
        <f t="shared" si="99"/>
        <v>1</v>
      </c>
      <c r="H831" s="30" t="b">
        <f>IFERROR(AND(OR(NOT(D831), 'Upload Data'!$A818 &lt;&gt; "", 'Upload Data'!$B818 &lt;&gt; ""), I831, J831, S831 &lt;= 1), FALSE)</f>
        <v>1</v>
      </c>
      <c r="I831" s="30" t="b">
        <f t="shared" si="102"/>
        <v>1</v>
      </c>
      <c r="J831" s="30" t="b">
        <f t="shared" si="103"/>
        <v>1</v>
      </c>
      <c r="K831" s="31" t="s">
        <v>81</v>
      </c>
      <c r="L831" s="31" t="s">
        <v>81</v>
      </c>
      <c r="M831" s="30" t="b">
        <f>IFERROR(OR(NOT(D831), 'Upload Data'!E818 &lt;&gt; ""), FALSE)</f>
        <v>1</v>
      </c>
      <c r="N831" s="30" t="b">
        <f>IFERROR(OR(AND(NOT(D831), 'Upload Data'!F818 = ""), IFERROR(MATCH('Upload Data'!F818, listTradingRelationship, 0), FALSE)), FALSE)</f>
        <v>1</v>
      </c>
      <c r="O831" s="30"/>
      <c r="P831" s="30"/>
      <c r="Q831" s="30"/>
      <c r="R831" s="30" t="str">
        <f>IFERROR(IF('Upload Data'!$A818 &lt;&gt; "", 'Upload Data'!$A818, 'Upload Data'!$B818) &amp; "-" &amp; 'Upload Data'!$C818, "-")</f>
        <v>-</v>
      </c>
      <c r="S831" s="30">
        <f t="shared" si="104"/>
        <v>0</v>
      </c>
      <c r="T831" s="30"/>
      <c r="U831" s="30" t="b">
        <f>IFERROR(OR('Upload Data'!$A818 = "", IFERROR(AND(LEN('Upload Data'!$A818 ) = 11, LEFT('Upload Data'!$A818, 4) = "FSC-", MID('Upload Data'!$A818, 5, 1) &gt;= "A", MID('Upload Data'!$A818, 5, 1) &lt;= "Z", V831 &gt; 0, INT(V831) = V831), FALSE)), FALSE)</f>
        <v>1</v>
      </c>
      <c r="V831" s="30">
        <f>IFERROR(VALUE(RIGHT('Upload Data'!$A818, 6)), -1)</f>
        <v>-1</v>
      </c>
      <c r="W831" s="30"/>
      <c r="X831" s="30" t="b">
        <f>IFERROR(OR('Upload Data'!$B818 = "", IFERROR(AND(LEN(AA831) &gt;= 2, MATCH(AB831, listCertificateTypes, 0), AC831 &gt; -1, INT(AC831) = AC831), FALSE)), FALSE)</f>
        <v>1</v>
      </c>
      <c r="Y831" s="30">
        <f>IFERROR(FIND("-", 'Upload Data'!$B818, 1), 1000)</f>
        <v>1000</v>
      </c>
      <c r="Z831" s="30">
        <f>IFERROR(FIND("-", 'Upload Data'!$B818, Y831 + 1), 1000)</f>
        <v>1000</v>
      </c>
      <c r="AA831" s="30" t="str">
        <f>IFERROR(LEFT('Upload Data'!$B818, Y831 - 1), "")</f>
        <v/>
      </c>
      <c r="AB831" s="30" t="str">
        <f>IFERROR(MID('Upload Data'!$B818, Y831 + 1, Z831 - Y831 - 1), "")</f>
        <v/>
      </c>
      <c r="AC831" s="30">
        <f>IFERROR(VALUE(RIGHT('Upload Data'!$B818, 6)), -1)</f>
        <v>-1</v>
      </c>
    </row>
    <row r="832" spans="1:29">
      <c r="A832" s="29">
        <f t="shared" si="100"/>
        <v>819</v>
      </c>
      <c r="B832" s="28" t="b">
        <f>NOT(IFERROR('Upload Data'!A819 = "ERROR", TRUE))</f>
        <v>1</v>
      </c>
      <c r="C832" s="28">
        <f t="shared" si="101"/>
        <v>819</v>
      </c>
      <c r="D832" s="30" t="b">
        <f>IF(B832, ('Upload Data'!A819 &amp; 'Upload Data'!B819 &amp; 'Upload Data'!D819 &amp; 'Upload Data'!E819 &amp; 'Upload Data'!F819) &lt;&gt; "", FALSE)</f>
        <v>0</v>
      </c>
      <c r="E832" s="28" t="str">
        <f t="shared" si="105"/>
        <v/>
      </c>
      <c r="F832" s="28" t="str">
        <f t="shared" si="106"/>
        <v/>
      </c>
      <c r="G832" s="30" t="b">
        <f t="shared" si="99"/>
        <v>1</v>
      </c>
      <c r="H832" s="30" t="b">
        <f>IFERROR(AND(OR(NOT(D832), 'Upload Data'!$A819 &lt;&gt; "", 'Upload Data'!$B819 &lt;&gt; ""), I832, J832, S832 &lt;= 1), FALSE)</f>
        <v>1</v>
      </c>
      <c r="I832" s="30" t="b">
        <f t="shared" si="102"/>
        <v>1</v>
      </c>
      <c r="J832" s="30" t="b">
        <f t="shared" si="103"/>
        <v>1</v>
      </c>
      <c r="K832" s="31" t="s">
        <v>81</v>
      </c>
      <c r="L832" s="31" t="s">
        <v>81</v>
      </c>
      <c r="M832" s="30" t="b">
        <f>IFERROR(OR(NOT(D832), 'Upload Data'!E819 &lt;&gt; ""), FALSE)</f>
        <v>1</v>
      </c>
      <c r="N832" s="30" t="b">
        <f>IFERROR(OR(AND(NOT(D832), 'Upload Data'!F819 = ""), IFERROR(MATCH('Upload Data'!F819, listTradingRelationship, 0), FALSE)), FALSE)</f>
        <v>1</v>
      </c>
      <c r="O832" s="30"/>
      <c r="P832" s="30"/>
      <c r="Q832" s="30"/>
      <c r="R832" s="30" t="str">
        <f>IFERROR(IF('Upload Data'!$A819 &lt;&gt; "", 'Upload Data'!$A819, 'Upload Data'!$B819) &amp; "-" &amp; 'Upload Data'!$C819, "-")</f>
        <v>-</v>
      </c>
      <c r="S832" s="30">
        <f t="shared" si="104"/>
        <v>0</v>
      </c>
      <c r="T832" s="30"/>
      <c r="U832" s="30" t="b">
        <f>IFERROR(OR('Upload Data'!$A819 = "", IFERROR(AND(LEN('Upload Data'!$A819 ) = 11, LEFT('Upload Data'!$A819, 4) = "FSC-", MID('Upload Data'!$A819, 5, 1) &gt;= "A", MID('Upload Data'!$A819, 5, 1) &lt;= "Z", V832 &gt; 0, INT(V832) = V832), FALSE)), FALSE)</f>
        <v>1</v>
      </c>
      <c r="V832" s="30">
        <f>IFERROR(VALUE(RIGHT('Upload Data'!$A819, 6)), -1)</f>
        <v>-1</v>
      </c>
      <c r="W832" s="30"/>
      <c r="X832" s="30" t="b">
        <f>IFERROR(OR('Upload Data'!$B819 = "", IFERROR(AND(LEN(AA832) &gt;= 2, MATCH(AB832, listCertificateTypes, 0), AC832 &gt; -1, INT(AC832) = AC832), FALSE)), FALSE)</f>
        <v>1</v>
      </c>
      <c r="Y832" s="30">
        <f>IFERROR(FIND("-", 'Upload Data'!$B819, 1), 1000)</f>
        <v>1000</v>
      </c>
      <c r="Z832" s="30">
        <f>IFERROR(FIND("-", 'Upload Data'!$B819, Y832 + 1), 1000)</f>
        <v>1000</v>
      </c>
      <c r="AA832" s="30" t="str">
        <f>IFERROR(LEFT('Upload Data'!$B819, Y832 - 1), "")</f>
        <v/>
      </c>
      <c r="AB832" s="30" t="str">
        <f>IFERROR(MID('Upload Data'!$B819, Y832 + 1, Z832 - Y832 - 1), "")</f>
        <v/>
      </c>
      <c r="AC832" s="30">
        <f>IFERROR(VALUE(RIGHT('Upload Data'!$B819, 6)), -1)</f>
        <v>-1</v>
      </c>
    </row>
    <row r="833" spans="1:29">
      <c r="A833" s="29">
        <f t="shared" si="100"/>
        <v>820</v>
      </c>
      <c r="B833" s="28" t="b">
        <f>NOT(IFERROR('Upload Data'!A820 = "ERROR", TRUE))</f>
        <v>1</v>
      </c>
      <c r="C833" s="28">
        <f t="shared" si="101"/>
        <v>820</v>
      </c>
      <c r="D833" s="30" t="b">
        <f>IF(B833, ('Upload Data'!A820 &amp; 'Upload Data'!B820 &amp; 'Upload Data'!D820 &amp; 'Upload Data'!E820 &amp; 'Upload Data'!F820) &lt;&gt; "", FALSE)</f>
        <v>0</v>
      </c>
      <c r="E833" s="28" t="str">
        <f t="shared" si="105"/>
        <v/>
      </c>
      <c r="F833" s="28" t="str">
        <f t="shared" si="106"/>
        <v/>
      </c>
      <c r="G833" s="30" t="b">
        <f t="shared" si="99"/>
        <v>1</v>
      </c>
      <c r="H833" s="30" t="b">
        <f>IFERROR(AND(OR(NOT(D833), 'Upload Data'!$A820 &lt;&gt; "", 'Upload Data'!$B820 &lt;&gt; ""), I833, J833, S833 &lt;= 1), FALSE)</f>
        <v>1</v>
      </c>
      <c r="I833" s="30" t="b">
        <f t="shared" si="102"/>
        <v>1</v>
      </c>
      <c r="J833" s="30" t="b">
        <f t="shared" si="103"/>
        <v>1</v>
      </c>
      <c r="K833" s="31" t="s">
        <v>81</v>
      </c>
      <c r="L833" s="31" t="s">
        <v>81</v>
      </c>
      <c r="M833" s="30" t="b">
        <f>IFERROR(OR(NOT(D833), 'Upload Data'!E820 &lt;&gt; ""), FALSE)</f>
        <v>1</v>
      </c>
      <c r="N833" s="30" t="b">
        <f>IFERROR(OR(AND(NOT(D833), 'Upload Data'!F820 = ""), IFERROR(MATCH('Upload Data'!F820, listTradingRelationship, 0), FALSE)), FALSE)</f>
        <v>1</v>
      </c>
      <c r="O833" s="30"/>
      <c r="P833" s="30"/>
      <c r="Q833" s="30"/>
      <c r="R833" s="30" t="str">
        <f>IFERROR(IF('Upload Data'!$A820 &lt;&gt; "", 'Upload Data'!$A820, 'Upload Data'!$B820) &amp; "-" &amp; 'Upload Data'!$C820, "-")</f>
        <v>-</v>
      </c>
      <c r="S833" s="30">
        <f t="shared" si="104"/>
        <v>0</v>
      </c>
      <c r="T833" s="30"/>
      <c r="U833" s="30" t="b">
        <f>IFERROR(OR('Upload Data'!$A820 = "", IFERROR(AND(LEN('Upload Data'!$A820 ) = 11, LEFT('Upload Data'!$A820, 4) = "FSC-", MID('Upload Data'!$A820, 5, 1) &gt;= "A", MID('Upload Data'!$A820, 5, 1) &lt;= "Z", V833 &gt; 0, INT(V833) = V833), FALSE)), FALSE)</f>
        <v>1</v>
      </c>
      <c r="V833" s="30">
        <f>IFERROR(VALUE(RIGHT('Upload Data'!$A820, 6)), -1)</f>
        <v>-1</v>
      </c>
      <c r="W833" s="30"/>
      <c r="X833" s="30" t="b">
        <f>IFERROR(OR('Upload Data'!$B820 = "", IFERROR(AND(LEN(AA833) &gt;= 2, MATCH(AB833, listCertificateTypes, 0), AC833 &gt; -1, INT(AC833) = AC833), FALSE)), FALSE)</f>
        <v>1</v>
      </c>
      <c r="Y833" s="30">
        <f>IFERROR(FIND("-", 'Upload Data'!$B820, 1), 1000)</f>
        <v>1000</v>
      </c>
      <c r="Z833" s="30">
        <f>IFERROR(FIND("-", 'Upload Data'!$B820, Y833 + 1), 1000)</f>
        <v>1000</v>
      </c>
      <c r="AA833" s="30" t="str">
        <f>IFERROR(LEFT('Upload Data'!$B820, Y833 - 1), "")</f>
        <v/>
      </c>
      <c r="AB833" s="30" t="str">
        <f>IFERROR(MID('Upload Data'!$B820, Y833 + 1, Z833 - Y833 - 1), "")</f>
        <v/>
      </c>
      <c r="AC833" s="30">
        <f>IFERROR(VALUE(RIGHT('Upload Data'!$B820, 6)), -1)</f>
        <v>-1</v>
      </c>
    </row>
    <row r="834" spans="1:29">
      <c r="A834" s="29">
        <f t="shared" si="100"/>
        <v>821</v>
      </c>
      <c r="B834" s="28" t="b">
        <f>NOT(IFERROR('Upload Data'!A821 = "ERROR", TRUE))</f>
        <v>1</v>
      </c>
      <c r="C834" s="28">
        <f t="shared" si="101"/>
        <v>821</v>
      </c>
      <c r="D834" s="30" t="b">
        <f>IF(B834, ('Upload Data'!A821 &amp; 'Upload Data'!B821 &amp; 'Upload Data'!D821 &amp; 'Upload Data'!E821 &amp; 'Upload Data'!F821) &lt;&gt; "", FALSE)</f>
        <v>0</v>
      </c>
      <c r="E834" s="28" t="str">
        <f t="shared" si="105"/>
        <v/>
      </c>
      <c r="F834" s="28" t="str">
        <f t="shared" si="106"/>
        <v/>
      </c>
      <c r="G834" s="30" t="b">
        <f t="shared" si="99"/>
        <v>1</v>
      </c>
      <c r="H834" s="30" t="b">
        <f>IFERROR(AND(OR(NOT(D834), 'Upload Data'!$A821 &lt;&gt; "", 'Upload Data'!$B821 &lt;&gt; ""), I834, J834, S834 &lt;= 1), FALSE)</f>
        <v>1</v>
      </c>
      <c r="I834" s="30" t="b">
        <f t="shared" si="102"/>
        <v>1</v>
      </c>
      <c r="J834" s="30" t="b">
        <f t="shared" si="103"/>
        <v>1</v>
      </c>
      <c r="K834" s="31" t="s">
        <v>81</v>
      </c>
      <c r="L834" s="31" t="s">
        <v>81</v>
      </c>
      <c r="M834" s="30" t="b">
        <f>IFERROR(OR(NOT(D834), 'Upload Data'!E821 &lt;&gt; ""), FALSE)</f>
        <v>1</v>
      </c>
      <c r="N834" s="30" t="b">
        <f>IFERROR(OR(AND(NOT(D834), 'Upload Data'!F821 = ""), IFERROR(MATCH('Upload Data'!F821, listTradingRelationship, 0), FALSE)), FALSE)</f>
        <v>1</v>
      </c>
      <c r="O834" s="30"/>
      <c r="P834" s="30"/>
      <c r="Q834" s="30"/>
      <c r="R834" s="30" t="str">
        <f>IFERROR(IF('Upload Data'!$A821 &lt;&gt; "", 'Upload Data'!$A821, 'Upload Data'!$B821) &amp; "-" &amp; 'Upload Data'!$C821, "-")</f>
        <v>-</v>
      </c>
      <c r="S834" s="30">
        <f t="shared" si="104"/>
        <v>0</v>
      </c>
      <c r="T834" s="30"/>
      <c r="U834" s="30" t="b">
        <f>IFERROR(OR('Upload Data'!$A821 = "", IFERROR(AND(LEN('Upload Data'!$A821 ) = 11, LEFT('Upload Data'!$A821, 4) = "FSC-", MID('Upload Data'!$A821, 5, 1) &gt;= "A", MID('Upload Data'!$A821, 5, 1) &lt;= "Z", V834 &gt; 0, INT(V834) = V834), FALSE)), FALSE)</f>
        <v>1</v>
      </c>
      <c r="V834" s="30">
        <f>IFERROR(VALUE(RIGHT('Upload Data'!$A821, 6)), -1)</f>
        <v>-1</v>
      </c>
      <c r="W834" s="30"/>
      <c r="X834" s="30" t="b">
        <f>IFERROR(OR('Upload Data'!$B821 = "", IFERROR(AND(LEN(AA834) &gt;= 2, MATCH(AB834, listCertificateTypes, 0), AC834 &gt; -1, INT(AC834) = AC834), FALSE)), FALSE)</f>
        <v>1</v>
      </c>
      <c r="Y834" s="30">
        <f>IFERROR(FIND("-", 'Upload Data'!$B821, 1), 1000)</f>
        <v>1000</v>
      </c>
      <c r="Z834" s="30">
        <f>IFERROR(FIND("-", 'Upload Data'!$B821, Y834 + 1), 1000)</f>
        <v>1000</v>
      </c>
      <c r="AA834" s="30" t="str">
        <f>IFERROR(LEFT('Upload Data'!$B821, Y834 - 1), "")</f>
        <v/>
      </c>
      <c r="AB834" s="30" t="str">
        <f>IFERROR(MID('Upload Data'!$B821, Y834 + 1, Z834 - Y834 - 1), "")</f>
        <v/>
      </c>
      <c r="AC834" s="30">
        <f>IFERROR(VALUE(RIGHT('Upload Data'!$B821, 6)), -1)</f>
        <v>-1</v>
      </c>
    </row>
    <row r="835" spans="1:29">
      <c r="A835" s="29">
        <f t="shared" si="100"/>
        <v>822</v>
      </c>
      <c r="B835" s="28" t="b">
        <f>NOT(IFERROR('Upload Data'!A822 = "ERROR", TRUE))</f>
        <v>1</v>
      </c>
      <c r="C835" s="28">
        <f t="shared" si="101"/>
        <v>822</v>
      </c>
      <c r="D835" s="30" t="b">
        <f>IF(B835, ('Upload Data'!A822 &amp; 'Upload Data'!B822 &amp; 'Upload Data'!D822 &amp; 'Upload Data'!E822 &amp; 'Upload Data'!F822) &lt;&gt; "", FALSE)</f>
        <v>0</v>
      </c>
      <c r="E835" s="28" t="str">
        <f t="shared" si="105"/>
        <v/>
      </c>
      <c r="F835" s="28" t="str">
        <f t="shared" si="106"/>
        <v/>
      </c>
      <c r="G835" s="30" t="b">
        <f t="shared" si="99"/>
        <v>1</v>
      </c>
      <c r="H835" s="30" t="b">
        <f>IFERROR(AND(OR(NOT(D835), 'Upload Data'!$A822 &lt;&gt; "", 'Upload Data'!$B822 &lt;&gt; ""), I835, J835, S835 &lt;= 1), FALSE)</f>
        <v>1</v>
      </c>
      <c r="I835" s="30" t="b">
        <f t="shared" si="102"/>
        <v>1</v>
      </c>
      <c r="J835" s="30" t="b">
        <f t="shared" si="103"/>
        <v>1</v>
      </c>
      <c r="K835" s="31" t="s">
        <v>81</v>
      </c>
      <c r="L835" s="31" t="s">
        <v>81</v>
      </c>
      <c r="M835" s="30" t="b">
        <f>IFERROR(OR(NOT(D835), 'Upload Data'!E822 &lt;&gt; ""), FALSE)</f>
        <v>1</v>
      </c>
      <c r="N835" s="30" t="b">
        <f>IFERROR(OR(AND(NOT(D835), 'Upload Data'!F822 = ""), IFERROR(MATCH('Upload Data'!F822, listTradingRelationship, 0), FALSE)), FALSE)</f>
        <v>1</v>
      </c>
      <c r="O835" s="30"/>
      <c r="P835" s="30"/>
      <c r="Q835" s="30"/>
      <c r="R835" s="30" t="str">
        <f>IFERROR(IF('Upload Data'!$A822 &lt;&gt; "", 'Upload Data'!$A822, 'Upload Data'!$B822) &amp; "-" &amp; 'Upload Data'!$C822, "-")</f>
        <v>-</v>
      </c>
      <c r="S835" s="30">
        <f t="shared" si="104"/>
        <v>0</v>
      </c>
      <c r="T835" s="30"/>
      <c r="U835" s="30" t="b">
        <f>IFERROR(OR('Upload Data'!$A822 = "", IFERROR(AND(LEN('Upload Data'!$A822 ) = 11, LEFT('Upload Data'!$A822, 4) = "FSC-", MID('Upload Data'!$A822, 5, 1) &gt;= "A", MID('Upload Data'!$A822, 5, 1) &lt;= "Z", V835 &gt; 0, INT(V835) = V835), FALSE)), FALSE)</f>
        <v>1</v>
      </c>
      <c r="V835" s="30">
        <f>IFERROR(VALUE(RIGHT('Upload Data'!$A822, 6)), -1)</f>
        <v>-1</v>
      </c>
      <c r="W835" s="30"/>
      <c r="X835" s="30" t="b">
        <f>IFERROR(OR('Upload Data'!$B822 = "", IFERROR(AND(LEN(AA835) &gt;= 2, MATCH(AB835, listCertificateTypes, 0), AC835 &gt; -1, INT(AC835) = AC835), FALSE)), FALSE)</f>
        <v>1</v>
      </c>
      <c r="Y835" s="30">
        <f>IFERROR(FIND("-", 'Upload Data'!$B822, 1), 1000)</f>
        <v>1000</v>
      </c>
      <c r="Z835" s="30">
        <f>IFERROR(FIND("-", 'Upload Data'!$B822, Y835 + 1), 1000)</f>
        <v>1000</v>
      </c>
      <c r="AA835" s="30" t="str">
        <f>IFERROR(LEFT('Upload Data'!$B822, Y835 - 1), "")</f>
        <v/>
      </c>
      <c r="AB835" s="30" t="str">
        <f>IFERROR(MID('Upload Data'!$B822, Y835 + 1, Z835 - Y835 - 1), "")</f>
        <v/>
      </c>
      <c r="AC835" s="30">
        <f>IFERROR(VALUE(RIGHT('Upload Data'!$B822, 6)), -1)</f>
        <v>-1</v>
      </c>
    </row>
    <row r="836" spans="1:29">
      <c r="A836" s="29">
        <f t="shared" si="100"/>
        <v>823</v>
      </c>
      <c r="B836" s="28" t="b">
        <f>NOT(IFERROR('Upload Data'!A823 = "ERROR", TRUE))</f>
        <v>1</v>
      </c>
      <c r="C836" s="28">
        <f t="shared" si="101"/>
        <v>823</v>
      </c>
      <c r="D836" s="30" t="b">
        <f>IF(B836, ('Upload Data'!A823 &amp; 'Upload Data'!B823 &amp; 'Upload Data'!D823 &amp; 'Upload Data'!E823 &amp; 'Upload Data'!F823) &lt;&gt; "", FALSE)</f>
        <v>0</v>
      </c>
      <c r="E836" s="28" t="str">
        <f t="shared" si="105"/>
        <v/>
      </c>
      <c r="F836" s="28" t="str">
        <f t="shared" si="106"/>
        <v/>
      </c>
      <c r="G836" s="30" t="b">
        <f t="shared" si="99"/>
        <v>1</v>
      </c>
      <c r="H836" s="30" t="b">
        <f>IFERROR(AND(OR(NOT(D836), 'Upload Data'!$A823 &lt;&gt; "", 'Upload Data'!$B823 &lt;&gt; ""), I836, J836, S836 &lt;= 1), FALSE)</f>
        <v>1</v>
      </c>
      <c r="I836" s="30" t="b">
        <f t="shared" si="102"/>
        <v>1</v>
      </c>
      <c r="J836" s="30" t="b">
        <f t="shared" si="103"/>
        <v>1</v>
      </c>
      <c r="K836" s="31" t="s">
        <v>81</v>
      </c>
      <c r="L836" s="31" t="s">
        <v>81</v>
      </c>
      <c r="M836" s="30" t="b">
        <f>IFERROR(OR(NOT(D836), 'Upload Data'!E823 &lt;&gt; ""), FALSE)</f>
        <v>1</v>
      </c>
      <c r="N836" s="30" t="b">
        <f>IFERROR(OR(AND(NOT(D836), 'Upload Data'!F823 = ""), IFERROR(MATCH('Upload Data'!F823, listTradingRelationship, 0), FALSE)), FALSE)</f>
        <v>1</v>
      </c>
      <c r="O836" s="30"/>
      <c r="P836" s="30"/>
      <c r="Q836" s="30"/>
      <c r="R836" s="30" t="str">
        <f>IFERROR(IF('Upload Data'!$A823 &lt;&gt; "", 'Upload Data'!$A823, 'Upload Data'!$B823) &amp; "-" &amp; 'Upload Data'!$C823, "-")</f>
        <v>-</v>
      </c>
      <c r="S836" s="30">
        <f t="shared" si="104"/>
        <v>0</v>
      </c>
      <c r="T836" s="30"/>
      <c r="U836" s="30" t="b">
        <f>IFERROR(OR('Upload Data'!$A823 = "", IFERROR(AND(LEN('Upload Data'!$A823 ) = 11, LEFT('Upload Data'!$A823, 4) = "FSC-", MID('Upload Data'!$A823, 5, 1) &gt;= "A", MID('Upload Data'!$A823, 5, 1) &lt;= "Z", V836 &gt; 0, INT(V836) = V836), FALSE)), FALSE)</f>
        <v>1</v>
      </c>
      <c r="V836" s="30">
        <f>IFERROR(VALUE(RIGHT('Upload Data'!$A823, 6)), -1)</f>
        <v>-1</v>
      </c>
      <c r="W836" s="30"/>
      <c r="X836" s="30" t="b">
        <f>IFERROR(OR('Upload Data'!$B823 = "", IFERROR(AND(LEN(AA836) &gt;= 2, MATCH(AB836, listCertificateTypes, 0), AC836 &gt; -1, INT(AC836) = AC836), FALSE)), FALSE)</f>
        <v>1</v>
      </c>
      <c r="Y836" s="30">
        <f>IFERROR(FIND("-", 'Upload Data'!$B823, 1), 1000)</f>
        <v>1000</v>
      </c>
      <c r="Z836" s="30">
        <f>IFERROR(FIND("-", 'Upload Data'!$B823, Y836 + 1), 1000)</f>
        <v>1000</v>
      </c>
      <c r="AA836" s="30" t="str">
        <f>IFERROR(LEFT('Upload Data'!$B823, Y836 - 1), "")</f>
        <v/>
      </c>
      <c r="AB836" s="30" t="str">
        <f>IFERROR(MID('Upload Data'!$B823, Y836 + 1, Z836 - Y836 - 1), "")</f>
        <v/>
      </c>
      <c r="AC836" s="30">
        <f>IFERROR(VALUE(RIGHT('Upload Data'!$B823, 6)), -1)</f>
        <v>-1</v>
      </c>
    </row>
    <row r="837" spans="1:29">
      <c r="A837" s="29">
        <f t="shared" si="100"/>
        <v>824</v>
      </c>
      <c r="B837" s="28" t="b">
        <f>NOT(IFERROR('Upload Data'!A824 = "ERROR", TRUE))</f>
        <v>1</v>
      </c>
      <c r="C837" s="28">
        <f t="shared" si="101"/>
        <v>824</v>
      </c>
      <c r="D837" s="30" t="b">
        <f>IF(B837, ('Upload Data'!A824 &amp; 'Upload Data'!B824 &amp; 'Upload Data'!D824 &amp; 'Upload Data'!E824 &amp; 'Upload Data'!F824) &lt;&gt; "", FALSE)</f>
        <v>0</v>
      </c>
      <c r="E837" s="28" t="str">
        <f t="shared" si="105"/>
        <v/>
      </c>
      <c r="F837" s="28" t="str">
        <f t="shared" si="106"/>
        <v/>
      </c>
      <c r="G837" s="30" t="b">
        <f t="shared" si="99"/>
        <v>1</v>
      </c>
      <c r="H837" s="30" t="b">
        <f>IFERROR(AND(OR(NOT(D837), 'Upload Data'!$A824 &lt;&gt; "", 'Upload Data'!$B824 &lt;&gt; ""), I837, J837, S837 &lt;= 1), FALSE)</f>
        <v>1</v>
      </c>
      <c r="I837" s="30" t="b">
        <f t="shared" si="102"/>
        <v>1</v>
      </c>
      <c r="J837" s="30" t="b">
        <f t="shared" si="103"/>
        <v>1</v>
      </c>
      <c r="K837" s="31" t="s">
        <v>81</v>
      </c>
      <c r="L837" s="31" t="s">
        <v>81</v>
      </c>
      <c r="M837" s="30" t="b">
        <f>IFERROR(OR(NOT(D837), 'Upload Data'!E824 &lt;&gt; ""), FALSE)</f>
        <v>1</v>
      </c>
      <c r="N837" s="30" t="b">
        <f>IFERROR(OR(AND(NOT(D837), 'Upload Data'!F824 = ""), IFERROR(MATCH('Upload Data'!F824, listTradingRelationship, 0), FALSE)), FALSE)</f>
        <v>1</v>
      </c>
      <c r="O837" s="30"/>
      <c r="P837" s="30"/>
      <c r="Q837" s="30"/>
      <c r="R837" s="30" t="str">
        <f>IFERROR(IF('Upload Data'!$A824 &lt;&gt; "", 'Upload Data'!$A824, 'Upload Data'!$B824) &amp; "-" &amp; 'Upload Data'!$C824, "-")</f>
        <v>-</v>
      </c>
      <c r="S837" s="30">
        <f t="shared" si="104"/>
        <v>0</v>
      </c>
      <c r="T837" s="30"/>
      <c r="U837" s="30" t="b">
        <f>IFERROR(OR('Upload Data'!$A824 = "", IFERROR(AND(LEN('Upload Data'!$A824 ) = 11, LEFT('Upload Data'!$A824, 4) = "FSC-", MID('Upload Data'!$A824, 5, 1) &gt;= "A", MID('Upload Data'!$A824, 5, 1) &lt;= "Z", V837 &gt; 0, INT(V837) = V837), FALSE)), FALSE)</f>
        <v>1</v>
      </c>
      <c r="V837" s="30">
        <f>IFERROR(VALUE(RIGHT('Upload Data'!$A824, 6)), -1)</f>
        <v>-1</v>
      </c>
      <c r="W837" s="30"/>
      <c r="X837" s="30" t="b">
        <f>IFERROR(OR('Upload Data'!$B824 = "", IFERROR(AND(LEN(AA837) &gt;= 2, MATCH(AB837, listCertificateTypes, 0), AC837 &gt; -1, INT(AC837) = AC837), FALSE)), FALSE)</f>
        <v>1</v>
      </c>
      <c r="Y837" s="30">
        <f>IFERROR(FIND("-", 'Upload Data'!$B824, 1), 1000)</f>
        <v>1000</v>
      </c>
      <c r="Z837" s="30">
        <f>IFERROR(FIND("-", 'Upload Data'!$B824, Y837 + 1), 1000)</f>
        <v>1000</v>
      </c>
      <c r="AA837" s="30" t="str">
        <f>IFERROR(LEFT('Upload Data'!$B824, Y837 - 1), "")</f>
        <v/>
      </c>
      <c r="AB837" s="30" t="str">
        <f>IFERROR(MID('Upload Data'!$B824, Y837 + 1, Z837 - Y837 - 1), "")</f>
        <v/>
      </c>
      <c r="AC837" s="30">
        <f>IFERROR(VALUE(RIGHT('Upload Data'!$B824, 6)), -1)</f>
        <v>-1</v>
      </c>
    </row>
    <row r="838" spans="1:29">
      <c r="A838" s="29">
        <f t="shared" si="100"/>
        <v>825</v>
      </c>
      <c r="B838" s="28" t="b">
        <f>NOT(IFERROR('Upload Data'!A825 = "ERROR", TRUE))</f>
        <v>1</v>
      </c>
      <c r="C838" s="28">
        <f t="shared" si="101"/>
        <v>825</v>
      </c>
      <c r="D838" s="30" t="b">
        <f>IF(B838, ('Upload Data'!A825 &amp; 'Upload Data'!B825 &amp; 'Upload Data'!D825 &amp; 'Upload Data'!E825 &amp; 'Upload Data'!F825) &lt;&gt; "", FALSE)</f>
        <v>0</v>
      </c>
      <c r="E838" s="28" t="str">
        <f t="shared" si="105"/>
        <v/>
      </c>
      <c r="F838" s="28" t="str">
        <f t="shared" si="106"/>
        <v/>
      </c>
      <c r="G838" s="30" t="b">
        <f t="shared" si="99"/>
        <v>1</v>
      </c>
      <c r="H838" s="30" t="b">
        <f>IFERROR(AND(OR(NOT(D838), 'Upload Data'!$A825 &lt;&gt; "", 'Upload Data'!$B825 &lt;&gt; ""), I838, J838, S838 &lt;= 1), FALSE)</f>
        <v>1</v>
      </c>
      <c r="I838" s="30" t="b">
        <f t="shared" si="102"/>
        <v>1</v>
      </c>
      <c r="J838" s="30" t="b">
        <f t="shared" si="103"/>
        <v>1</v>
      </c>
      <c r="K838" s="31" t="s">
        <v>81</v>
      </c>
      <c r="L838" s="31" t="s">
        <v>81</v>
      </c>
      <c r="M838" s="30" t="b">
        <f>IFERROR(OR(NOT(D838), 'Upload Data'!E825 &lt;&gt; ""), FALSE)</f>
        <v>1</v>
      </c>
      <c r="N838" s="30" t="b">
        <f>IFERROR(OR(AND(NOT(D838), 'Upload Data'!F825 = ""), IFERROR(MATCH('Upload Data'!F825, listTradingRelationship, 0), FALSE)), FALSE)</f>
        <v>1</v>
      </c>
      <c r="O838" s="30"/>
      <c r="P838" s="30"/>
      <c r="Q838" s="30"/>
      <c r="R838" s="30" t="str">
        <f>IFERROR(IF('Upload Data'!$A825 &lt;&gt; "", 'Upload Data'!$A825, 'Upload Data'!$B825) &amp; "-" &amp; 'Upload Data'!$C825, "-")</f>
        <v>-</v>
      </c>
      <c r="S838" s="30">
        <f t="shared" si="104"/>
        <v>0</v>
      </c>
      <c r="T838" s="30"/>
      <c r="U838" s="30" t="b">
        <f>IFERROR(OR('Upload Data'!$A825 = "", IFERROR(AND(LEN('Upload Data'!$A825 ) = 11, LEFT('Upload Data'!$A825, 4) = "FSC-", MID('Upload Data'!$A825, 5, 1) &gt;= "A", MID('Upload Data'!$A825, 5, 1) &lt;= "Z", V838 &gt; 0, INT(V838) = V838), FALSE)), FALSE)</f>
        <v>1</v>
      </c>
      <c r="V838" s="30">
        <f>IFERROR(VALUE(RIGHT('Upload Data'!$A825, 6)), -1)</f>
        <v>-1</v>
      </c>
      <c r="W838" s="30"/>
      <c r="X838" s="30" t="b">
        <f>IFERROR(OR('Upload Data'!$B825 = "", IFERROR(AND(LEN(AA838) &gt;= 2, MATCH(AB838, listCertificateTypes, 0), AC838 &gt; -1, INT(AC838) = AC838), FALSE)), FALSE)</f>
        <v>1</v>
      </c>
      <c r="Y838" s="30">
        <f>IFERROR(FIND("-", 'Upload Data'!$B825, 1), 1000)</f>
        <v>1000</v>
      </c>
      <c r="Z838" s="30">
        <f>IFERROR(FIND("-", 'Upload Data'!$B825, Y838 + 1), 1000)</f>
        <v>1000</v>
      </c>
      <c r="AA838" s="30" t="str">
        <f>IFERROR(LEFT('Upload Data'!$B825, Y838 - 1), "")</f>
        <v/>
      </c>
      <c r="AB838" s="30" t="str">
        <f>IFERROR(MID('Upload Data'!$B825, Y838 + 1, Z838 - Y838 - 1), "")</f>
        <v/>
      </c>
      <c r="AC838" s="30">
        <f>IFERROR(VALUE(RIGHT('Upload Data'!$B825, 6)), -1)</f>
        <v>-1</v>
      </c>
    </row>
    <row r="839" spans="1:29">
      <c r="A839" s="29">
        <f t="shared" si="100"/>
        <v>826</v>
      </c>
      <c r="B839" s="28" t="b">
        <f>NOT(IFERROR('Upload Data'!A826 = "ERROR", TRUE))</f>
        <v>1</v>
      </c>
      <c r="C839" s="28">
        <f t="shared" si="101"/>
        <v>826</v>
      </c>
      <c r="D839" s="30" t="b">
        <f>IF(B839, ('Upload Data'!A826 &amp; 'Upload Data'!B826 &amp; 'Upload Data'!D826 &amp; 'Upload Data'!E826 &amp; 'Upload Data'!F826) &lt;&gt; "", FALSE)</f>
        <v>0</v>
      </c>
      <c r="E839" s="28" t="str">
        <f t="shared" si="105"/>
        <v/>
      </c>
      <c r="F839" s="28" t="str">
        <f t="shared" si="106"/>
        <v/>
      </c>
      <c r="G839" s="30" t="b">
        <f t="shared" si="99"/>
        <v>1</v>
      </c>
      <c r="H839" s="30" t="b">
        <f>IFERROR(AND(OR(NOT(D839), 'Upload Data'!$A826 &lt;&gt; "", 'Upload Data'!$B826 &lt;&gt; ""), I839, J839, S839 &lt;= 1), FALSE)</f>
        <v>1</v>
      </c>
      <c r="I839" s="30" t="b">
        <f t="shared" si="102"/>
        <v>1</v>
      </c>
      <c r="J839" s="30" t="b">
        <f t="shared" si="103"/>
        <v>1</v>
      </c>
      <c r="K839" s="31" t="s">
        <v>81</v>
      </c>
      <c r="L839" s="31" t="s">
        <v>81</v>
      </c>
      <c r="M839" s="30" t="b">
        <f>IFERROR(OR(NOT(D839), 'Upload Data'!E826 &lt;&gt; ""), FALSE)</f>
        <v>1</v>
      </c>
      <c r="N839" s="30" t="b">
        <f>IFERROR(OR(AND(NOT(D839), 'Upload Data'!F826 = ""), IFERROR(MATCH('Upload Data'!F826, listTradingRelationship, 0), FALSE)), FALSE)</f>
        <v>1</v>
      </c>
      <c r="O839" s="30"/>
      <c r="P839" s="30"/>
      <c r="Q839" s="30"/>
      <c r="R839" s="30" t="str">
        <f>IFERROR(IF('Upload Data'!$A826 &lt;&gt; "", 'Upload Data'!$A826, 'Upload Data'!$B826) &amp; "-" &amp; 'Upload Data'!$C826, "-")</f>
        <v>-</v>
      </c>
      <c r="S839" s="30">
        <f t="shared" si="104"/>
        <v>0</v>
      </c>
      <c r="T839" s="30"/>
      <c r="U839" s="30" t="b">
        <f>IFERROR(OR('Upload Data'!$A826 = "", IFERROR(AND(LEN('Upload Data'!$A826 ) = 11, LEFT('Upload Data'!$A826, 4) = "FSC-", MID('Upload Data'!$A826, 5, 1) &gt;= "A", MID('Upload Data'!$A826, 5, 1) &lt;= "Z", V839 &gt; 0, INT(V839) = V839), FALSE)), FALSE)</f>
        <v>1</v>
      </c>
      <c r="V839" s="30">
        <f>IFERROR(VALUE(RIGHT('Upload Data'!$A826, 6)), -1)</f>
        <v>-1</v>
      </c>
      <c r="W839" s="30"/>
      <c r="X839" s="30" t="b">
        <f>IFERROR(OR('Upload Data'!$B826 = "", IFERROR(AND(LEN(AA839) &gt;= 2, MATCH(AB839, listCertificateTypes, 0), AC839 &gt; -1, INT(AC839) = AC839), FALSE)), FALSE)</f>
        <v>1</v>
      </c>
      <c r="Y839" s="30">
        <f>IFERROR(FIND("-", 'Upload Data'!$B826, 1), 1000)</f>
        <v>1000</v>
      </c>
      <c r="Z839" s="30">
        <f>IFERROR(FIND("-", 'Upload Data'!$B826, Y839 + 1), 1000)</f>
        <v>1000</v>
      </c>
      <c r="AA839" s="30" t="str">
        <f>IFERROR(LEFT('Upload Data'!$B826, Y839 - 1), "")</f>
        <v/>
      </c>
      <c r="AB839" s="30" t="str">
        <f>IFERROR(MID('Upload Data'!$B826, Y839 + 1, Z839 - Y839 - 1), "")</f>
        <v/>
      </c>
      <c r="AC839" s="30">
        <f>IFERROR(VALUE(RIGHT('Upload Data'!$B826, 6)), -1)</f>
        <v>-1</v>
      </c>
    </row>
    <row r="840" spans="1:29">
      <c r="A840" s="29">
        <f t="shared" si="100"/>
        <v>827</v>
      </c>
      <c r="B840" s="28" t="b">
        <f>NOT(IFERROR('Upload Data'!A827 = "ERROR", TRUE))</f>
        <v>1</v>
      </c>
      <c r="C840" s="28">
        <f t="shared" si="101"/>
        <v>827</v>
      </c>
      <c r="D840" s="30" t="b">
        <f>IF(B840, ('Upload Data'!A827 &amp; 'Upload Data'!B827 &amp; 'Upload Data'!D827 &amp; 'Upload Data'!E827 &amp; 'Upload Data'!F827) &lt;&gt; "", FALSE)</f>
        <v>0</v>
      </c>
      <c r="E840" s="28" t="str">
        <f t="shared" si="105"/>
        <v/>
      </c>
      <c r="F840" s="28" t="str">
        <f t="shared" si="106"/>
        <v/>
      </c>
      <c r="G840" s="30" t="b">
        <f t="shared" si="99"/>
        <v>1</v>
      </c>
      <c r="H840" s="30" t="b">
        <f>IFERROR(AND(OR(NOT(D840), 'Upload Data'!$A827 &lt;&gt; "", 'Upload Data'!$B827 &lt;&gt; ""), I840, J840, S840 &lt;= 1), FALSE)</f>
        <v>1</v>
      </c>
      <c r="I840" s="30" t="b">
        <f t="shared" si="102"/>
        <v>1</v>
      </c>
      <c r="J840" s="30" t="b">
        <f t="shared" si="103"/>
        <v>1</v>
      </c>
      <c r="K840" s="31" t="s">
        <v>81</v>
      </c>
      <c r="L840" s="31" t="s">
        <v>81</v>
      </c>
      <c r="M840" s="30" t="b">
        <f>IFERROR(OR(NOT(D840), 'Upload Data'!E827 &lt;&gt; ""), FALSE)</f>
        <v>1</v>
      </c>
      <c r="N840" s="30" t="b">
        <f>IFERROR(OR(AND(NOT(D840), 'Upload Data'!F827 = ""), IFERROR(MATCH('Upload Data'!F827, listTradingRelationship, 0), FALSE)), FALSE)</f>
        <v>1</v>
      </c>
      <c r="O840" s="30"/>
      <c r="P840" s="30"/>
      <c r="Q840" s="30"/>
      <c r="R840" s="30" t="str">
        <f>IFERROR(IF('Upload Data'!$A827 &lt;&gt; "", 'Upload Data'!$A827, 'Upload Data'!$B827) &amp; "-" &amp; 'Upload Data'!$C827, "-")</f>
        <v>-</v>
      </c>
      <c r="S840" s="30">
        <f t="shared" si="104"/>
        <v>0</v>
      </c>
      <c r="T840" s="30"/>
      <c r="U840" s="30" t="b">
        <f>IFERROR(OR('Upload Data'!$A827 = "", IFERROR(AND(LEN('Upload Data'!$A827 ) = 11, LEFT('Upload Data'!$A827, 4) = "FSC-", MID('Upload Data'!$A827, 5, 1) &gt;= "A", MID('Upload Data'!$A827, 5, 1) &lt;= "Z", V840 &gt; 0, INT(V840) = V840), FALSE)), FALSE)</f>
        <v>1</v>
      </c>
      <c r="V840" s="30">
        <f>IFERROR(VALUE(RIGHT('Upload Data'!$A827, 6)), -1)</f>
        <v>-1</v>
      </c>
      <c r="W840" s="30"/>
      <c r="X840" s="30" t="b">
        <f>IFERROR(OR('Upload Data'!$B827 = "", IFERROR(AND(LEN(AA840) &gt;= 2, MATCH(AB840, listCertificateTypes, 0), AC840 &gt; -1, INT(AC840) = AC840), FALSE)), FALSE)</f>
        <v>1</v>
      </c>
      <c r="Y840" s="30">
        <f>IFERROR(FIND("-", 'Upload Data'!$B827, 1), 1000)</f>
        <v>1000</v>
      </c>
      <c r="Z840" s="30">
        <f>IFERROR(FIND("-", 'Upload Data'!$B827, Y840 + 1), 1000)</f>
        <v>1000</v>
      </c>
      <c r="AA840" s="30" t="str">
        <f>IFERROR(LEFT('Upload Data'!$B827, Y840 - 1), "")</f>
        <v/>
      </c>
      <c r="AB840" s="30" t="str">
        <f>IFERROR(MID('Upload Data'!$B827, Y840 + 1, Z840 - Y840 - 1), "")</f>
        <v/>
      </c>
      <c r="AC840" s="30">
        <f>IFERROR(VALUE(RIGHT('Upload Data'!$B827, 6)), -1)</f>
        <v>-1</v>
      </c>
    </row>
    <row r="841" spans="1:29">
      <c r="A841" s="29">
        <f t="shared" si="100"/>
        <v>828</v>
      </c>
      <c r="B841" s="28" t="b">
        <f>NOT(IFERROR('Upload Data'!A828 = "ERROR", TRUE))</f>
        <v>1</v>
      </c>
      <c r="C841" s="28">
        <f t="shared" si="101"/>
        <v>828</v>
      </c>
      <c r="D841" s="30" t="b">
        <f>IF(B841, ('Upload Data'!A828 &amp; 'Upload Data'!B828 &amp; 'Upload Data'!D828 &amp; 'Upload Data'!E828 &amp; 'Upload Data'!F828) &lt;&gt; "", FALSE)</f>
        <v>0</v>
      </c>
      <c r="E841" s="28" t="str">
        <f t="shared" si="105"/>
        <v/>
      </c>
      <c r="F841" s="28" t="str">
        <f t="shared" si="106"/>
        <v/>
      </c>
      <c r="G841" s="30" t="b">
        <f t="shared" si="99"/>
        <v>1</v>
      </c>
      <c r="H841" s="30" t="b">
        <f>IFERROR(AND(OR(NOT(D841), 'Upload Data'!$A828 &lt;&gt; "", 'Upload Data'!$B828 &lt;&gt; ""), I841, J841, S841 &lt;= 1), FALSE)</f>
        <v>1</v>
      </c>
      <c r="I841" s="30" t="b">
        <f t="shared" si="102"/>
        <v>1</v>
      </c>
      <c r="J841" s="30" t="b">
        <f t="shared" si="103"/>
        <v>1</v>
      </c>
      <c r="K841" s="31" t="s">
        <v>81</v>
      </c>
      <c r="L841" s="31" t="s">
        <v>81</v>
      </c>
      <c r="M841" s="30" t="b">
        <f>IFERROR(OR(NOT(D841), 'Upload Data'!E828 &lt;&gt; ""), FALSE)</f>
        <v>1</v>
      </c>
      <c r="N841" s="30" t="b">
        <f>IFERROR(OR(AND(NOT(D841), 'Upload Data'!F828 = ""), IFERROR(MATCH('Upload Data'!F828, listTradingRelationship, 0), FALSE)), FALSE)</f>
        <v>1</v>
      </c>
      <c r="O841" s="30"/>
      <c r="P841" s="30"/>
      <c r="Q841" s="30"/>
      <c r="R841" s="30" t="str">
        <f>IFERROR(IF('Upload Data'!$A828 &lt;&gt; "", 'Upload Data'!$A828, 'Upload Data'!$B828) &amp; "-" &amp; 'Upload Data'!$C828, "-")</f>
        <v>-</v>
      </c>
      <c r="S841" s="30">
        <f t="shared" si="104"/>
        <v>0</v>
      </c>
      <c r="T841" s="30"/>
      <c r="U841" s="30" t="b">
        <f>IFERROR(OR('Upload Data'!$A828 = "", IFERROR(AND(LEN('Upload Data'!$A828 ) = 11, LEFT('Upload Data'!$A828, 4) = "FSC-", MID('Upload Data'!$A828, 5, 1) &gt;= "A", MID('Upload Data'!$A828, 5, 1) &lt;= "Z", V841 &gt; 0, INT(V841) = V841), FALSE)), FALSE)</f>
        <v>1</v>
      </c>
      <c r="V841" s="30">
        <f>IFERROR(VALUE(RIGHT('Upload Data'!$A828, 6)), -1)</f>
        <v>-1</v>
      </c>
      <c r="W841" s="30"/>
      <c r="X841" s="30" t="b">
        <f>IFERROR(OR('Upload Data'!$B828 = "", IFERROR(AND(LEN(AA841) &gt;= 2, MATCH(AB841, listCertificateTypes, 0), AC841 &gt; -1, INT(AC841) = AC841), FALSE)), FALSE)</f>
        <v>1</v>
      </c>
      <c r="Y841" s="30">
        <f>IFERROR(FIND("-", 'Upload Data'!$B828, 1), 1000)</f>
        <v>1000</v>
      </c>
      <c r="Z841" s="30">
        <f>IFERROR(FIND("-", 'Upload Data'!$B828, Y841 + 1), 1000)</f>
        <v>1000</v>
      </c>
      <c r="AA841" s="30" t="str">
        <f>IFERROR(LEFT('Upload Data'!$B828, Y841 - 1), "")</f>
        <v/>
      </c>
      <c r="AB841" s="30" t="str">
        <f>IFERROR(MID('Upload Data'!$B828, Y841 + 1, Z841 - Y841 - 1), "")</f>
        <v/>
      </c>
      <c r="AC841" s="30">
        <f>IFERROR(VALUE(RIGHT('Upload Data'!$B828, 6)), -1)</f>
        <v>-1</v>
      </c>
    </row>
    <row r="842" spans="1:29">
      <c r="A842" s="29">
        <f t="shared" si="100"/>
        <v>829</v>
      </c>
      <c r="B842" s="28" t="b">
        <f>NOT(IFERROR('Upload Data'!A829 = "ERROR", TRUE))</f>
        <v>1</v>
      </c>
      <c r="C842" s="28">
        <f t="shared" si="101"/>
        <v>829</v>
      </c>
      <c r="D842" s="30" t="b">
        <f>IF(B842, ('Upload Data'!A829 &amp; 'Upload Data'!B829 &amp; 'Upload Data'!D829 &amp; 'Upload Data'!E829 &amp; 'Upload Data'!F829) &lt;&gt; "", FALSE)</f>
        <v>0</v>
      </c>
      <c r="E842" s="28" t="str">
        <f t="shared" si="105"/>
        <v/>
      </c>
      <c r="F842" s="28" t="str">
        <f t="shared" si="106"/>
        <v/>
      </c>
      <c r="G842" s="30" t="b">
        <f t="shared" si="99"/>
        <v>1</v>
      </c>
      <c r="H842" s="30" t="b">
        <f>IFERROR(AND(OR(NOT(D842), 'Upload Data'!$A829 &lt;&gt; "", 'Upload Data'!$B829 &lt;&gt; ""), I842, J842, S842 &lt;= 1), FALSE)</f>
        <v>1</v>
      </c>
      <c r="I842" s="30" t="b">
        <f t="shared" si="102"/>
        <v>1</v>
      </c>
      <c r="J842" s="30" t="b">
        <f t="shared" si="103"/>
        <v>1</v>
      </c>
      <c r="K842" s="31" t="s">
        <v>81</v>
      </c>
      <c r="L842" s="31" t="s">
        <v>81</v>
      </c>
      <c r="M842" s="30" t="b">
        <f>IFERROR(OR(NOT(D842), 'Upload Data'!E829 &lt;&gt; ""), FALSE)</f>
        <v>1</v>
      </c>
      <c r="N842" s="30" t="b">
        <f>IFERROR(OR(AND(NOT(D842), 'Upload Data'!F829 = ""), IFERROR(MATCH('Upload Data'!F829, listTradingRelationship, 0), FALSE)), FALSE)</f>
        <v>1</v>
      </c>
      <c r="O842" s="30"/>
      <c r="P842" s="30"/>
      <c r="Q842" s="30"/>
      <c r="R842" s="30" t="str">
        <f>IFERROR(IF('Upload Data'!$A829 &lt;&gt; "", 'Upload Data'!$A829, 'Upload Data'!$B829) &amp; "-" &amp; 'Upload Data'!$C829, "-")</f>
        <v>-</v>
      </c>
      <c r="S842" s="30">
        <f t="shared" si="104"/>
        <v>0</v>
      </c>
      <c r="T842" s="30"/>
      <c r="U842" s="30" t="b">
        <f>IFERROR(OR('Upload Data'!$A829 = "", IFERROR(AND(LEN('Upload Data'!$A829 ) = 11, LEFT('Upload Data'!$A829, 4) = "FSC-", MID('Upload Data'!$A829, 5, 1) &gt;= "A", MID('Upload Data'!$A829, 5, 1) &lt;= "Z", V842 &gt; 0, INT(V842) = V842), FALSE)), FALSE)</f>
        <v>1</v>
      </c>
      <c r="V842" s="30">
        <f>IFERROR(VALUE(RIGHT('Upload Data'!$A829, 6)), -1)</f>
        <v>-1</v>
      </c>
      <c r="W842" s="30"/>
      <c r="X842" s="30" t="b">
        <f>IFERROR(OR('Upload Data'!$B829 = "", IFERROR(AND(LEN(AA842) &gt;= 2, MATCH(AB842, listCertificateTypes, 0), AC842 &gt; -1, INT(AC842) = AC842), FALSE)), FALSE)</f>
        <v>1</v>
      </c>
      <c r="Y842" s="30">
        <f>IFERROR(FIND("-", 'Upload Data'!$B829, 1), 1000)</f>
        <v>1000</v>
      </c>
      <c r="Z842" s="30">
        <f>IFERROR(FIND("-", 'Upload Data'!$B829, Y842 + 1), 1000)</f>
        <v>1000</v>
      </c>
      <c r="AA842" s="30" t="str">
        <f>IFERROR(LEFT('Upload Data'!$B829, Y842 - 1), "")</f>
        <v/>
      </c>
      <c r="AB842" s="30" t="str">
        <f>IFERROR(MID('Upload Data'!$B829, Y842 + 1, Z842 - Y842 - 1), "")</f>
        <v/>
      </c>
      <c r="AC842" s="30">
        <f>IFERROR(VALUE(RIGHT('Upload Data'!$B829, 6)), -1)</f>
        <v>-1</v>
      </c>
    </row>
    <row r="843" spans="1:29">
      <c r="A843" s="29">
        <f t="shared" si="100"/>
        <v>830</v>
      </c>
      <c r="B843" s="28" t="b">
        <f>NOT(IFERROR('Upload Data'!A830 = "ERROR", TRUE))</f>
        <v>1</v>
      </c>
      <c r="C843" s="28">
        <f t="shared" si="101"/>
        <v>830</v>
      </c>
      <c r="D843" s="30" t="b">
        <f>IF(B843, ('Upload Data'!A830 &amp; 'Upload Data'!B830 &amp; 'Upload Data'!D830 &amp; 'Upload Data'!E830 &amp; 'Upload Data'!F830) &lt;&gt; "", FALSE)</f>
        <v>0</v>
      </c>
      <c r="E843" s="28" t="str">
        <f t="shared" si="105"/>
        <v/>
      </c>
      <c r="F843" s="28" t="str">
        <f t="shared" si="106"/>
        <v/>
      </c>
      <c r="G843" s="30" t="b">
        <f t="shared" si="99"/>
        <v>1</v>
      </c>
      <c r="H843" s="30" t="b">
        <f>IFERROR(AND(OR(NOT(D843), 'Upload Data'!$A830 &lt;&gt; "", 'Upload Data'!$B830 &lt;&gt; ""), I843, J843, S843 &lt;= 1), FALSE)</f>
        <v>1</v>
      </c>
      <c r="I843" s="30" t="b">
        <f t="shared" si="102"/>
        <v>1</v>
      </c>
      <c r="J843" s="30" t="b">
        <f t="shared" si="103"/>
        <v>1</v>
      </c>
      <c r="K843" s="31" t="s">
        <v>81</v>
      </c>
      <c r="L843" s="31" t="s">
        <v>81</v>
      </c>
      <c r="M843" s="30" t="b">
        <f>IFERROR(OR(NOT(D843), 'Upload Data'!E830 &lt;&gt; ""), FALSE)</f>
        <v>1</v>
      </c>
      <c r="N843" s="30" t="b">
        <f>IFERROR(OR(AND(NOT(D843), 'Upload Data'!F830 = ""), IFERROR(MATCH('Upload Data'!F830, listTradingRelationship, 0), FALSE)), FALSE)</f>
        <v>1</v>
      </c>
      <c r="O843" s="30"/>
      <c r="P843" s="30"/>
      <c r="Q843" s="30"/>
      <c r="R843" s="30" t="str">
        <f>IFERROR(IF('Upload Data'!$A830 &lt;&gt; "", 'Upload Data'!$A830, 'Upload Data'!$B830) &amp; "-" &amp; 'Upload Data'!$C830, "-")</f>
        <v>-</v>
      </c>
      <c r="S843" s="30">
        <f t="shared" si="104"/>
        <v>0</v>
      </c>
      <c r="T843" s="30"/>
      <c r="U843" s="30" t="b">
        <f>IFERROR(OR('Upload Data'!$A830 = "", IFERROR(AND(LEN('Upload Data'!$A830 ) = 11, LEFT('Upload Data'!$A830, 4) = "FSC-", MID('Upload Data'!$A830, 5, 1) &gt;= "A", MID('Upload Data'!$A830, 5, 1) &lt;= "Z", V843 &gt; 0, INT(V843) = V843), FALSE)), FALSE)</f>
        <v>1</v>
      </c>
      <c r="V843" s="30">
        <f>IFERROR(VALUE(RIGHT('Upload Data'!$A830, 6)), -1)</f>
        <v>-1</v>
      </c>
      <c r="W843" s="30"/>
      <c r="X843" s="30" t="b">
        <f>IFERROR(OR('Upload Data'!$B830 = "", IFERROR(AND(LEN(AA843) &gt;= 2, MATCH(AB843, listCertificateTypes, 0), AC843 &gt; -1, INT(AC843) = AC843), FALSE)), FALSE)</f>
        <v>1</v>
      </c>
      <c r="Y843" s="30">
        <f>IFERROR(FIND("-", 'Upload Data'!$B830, 1), 1000)</f>
        <v>1000</v>
      </c>
      <c r="Z843" s="30">
        <f>IFERROR(FIND("-", 'Upload Data'!$B830, Y843 + 1), 1000)</f>
        <v>1000</v>
      </c>
      <c r="AA843" s="30" t="str">
        <f>IFERROR(LEFT('Upload Data'!$B830, Y843 - 1), "")</f>
        <v/>
      </c>
      <c r="AB843" s="30" t="str">
        <f>IFERROR(MID('Upload Data'!$B830, Y843 + 1, Z843 - Y843 - 1), "")</f>
        <v/>
      </c>
      <c r="AC843" s="30">
        <f>IFERROR(VALUE(RIGHT('Upload Data'!$B830, 6)), -1)</f>
        <v>-1</v>
      </c>
    </row>
    <row r="844" spans="1:29">
      <c r="A844" s="29">
        <f t="shared" si="100"/>
        <v>831</v>
      </c>
      <c r="B844" s="28" t="b">
        <f>NOT(IFERROR('Upload Data'!A831 = "ERROR", TRUE))</f>
        <v>1</v>
      </c>
      <c r="C844" s="28">
        <f t="shared" si="101"/>
        <v>831</v>
      </c>
      <c r="D844" s="30" t="b">
        <f>IF(B844, ('Upload Data'!A831 &amp; 'Upload Data'!B831 &amp; 'Upload Data'!D831 &amp; 'Upload Data'!E831 &amp; 'Upload Data'!F831) &lt;&gt; "", FALSE)</f>
        <v>0</v>
      </c>
      <c r="E844" s="28" t="str">
        <f t="shared" si="105"/>
        <v/>
      </c>
      <c r="F844" s="28" t="str">
        <f t="shared" si="106"/>
        <v/>
      </c>
      <c r="G844" s="30" t="b">
        <f t="shared" si="99"/>
        <v>1</v>
      </c>
      <c r="H844" s="30" t="b">
        <f>IFERROR(AND(OR(NOT(D844), 'Upload Data'!$A831 &lt;&gt; "", 'Upload Data'!$B831 &lt;&gt; ""), I844, J844, S844 &lt;= 1), FALSE)</f>
        <v>1</v>
      </c>
      <c r="I844" s="30" t="b">
        <f t="shared" si="102"/>
        <v>1</v>
      </c>
      <c r="J844" s="30" t="b">
        <f t="shared" si="103"/>
        <v>1</v>
      </c>
      <c r="K844" s="31" t="s">
        <v>81</v>
      </c>
      <c r="L844" s="31" t="s">
        <v>81</v>
      </c>
      <c r="M844" s="30" t="b">
        <f>IFERROR(OR(NOT(D844), 'Upload Data'!E831 &lt;&gt; ""), FALSE)</f>
        <v>1</v>
      </c>
      <c r="N844" s="30" t="b">
        <f>IFERROR(OR(AND(NOT(D844), 'Upload Data'!F831 = ""), IFERROR(MATCH('Upload Data'!F831, listTradingRelationship, 0), FALSE)), FALSE)</f>
        <v>1</v>
      </c>
      <c r="O844" s="30"/>
      <c r="P844" s="30"/>
      <c r="Q844" s="30"/>
      <c r="R844" s="30" t="str">
        <f>IFERROR(IF('Upload Data'!$A831 &lt;&gt; "", 'Upload Data'!$A831, 'Upload Data'!$B831) &amp; "-" &amp; 'Upload Data'!$C831, "-")</f>
        <v>-</v>
      </c>
      <c r="S844" s="30">
        <f t="shared" si="104"/>
        <v>0</v>
      </c>
      <c r="T844" s="30"/>
      <c r="U844" s="30" t="b">
        <f>IFERROR(OR('Upload Data'!$A831 = "", IFERROR(AND(LEN('Upload Data'!$A831 ) = 11, LEFT('Upload Data'!$A831, 4) = "FSC-", MID('Upload Data'!$A831, 5, 1) &gt;= "A", MID('Upload Data'!$A831, 5, 1) &lt;= "Z", V844 &gt; 0, INT(V844) = V844), FALSE)), FALSE)</f>
        <v>1</v>
      </c>
      <c r="V844" s="30">
        <f>IFERROR(VALUE(RIGHT('Upload Data'!$A831, 6)), -1)</f>
        <v>-1</v>
      </c>
      <c r="W844" s="30"/>
      <c r="X844" s="30" t="b">
        <f>IFERROR(OR('Upload Data'!$B831 = "", IFERROR(AND(LEN(AA844) &gt;= 2, MATCH(AB844, listCertificateTypes, 0), AC844 &gt; -1, INT(AC844) = AC844), FALSE)), FALSE)</f>
        <v>1</v>
      </c>
      <c r="Y844" s="30">
        <f>IFERROR(FIND("-", 'Upload Data'!$B831, 1), 1000)</f>
        <v>1000</v>
      </c>
      <c r="Z844" s="30">
        <f>IFERROR(FIND("-", 'Upload Data'!$B831, Y844 + 1), 1000)</f>
        <v>1000</v>
      </c>
      <c r="AA844" s="30" t="str">
        <f>IFERROR(LEFT('Upload Data'!$B831, Y844 - 1), "")</f>
        <v/>
      </c>
      <c r="AB844" s="30" t="str">
        <f>IFERROR(MID('Upload Data'!$B831, Y844 + 1, Z844 - Y844 - 1), "")</f>
        <v/>
      </c>
      <c r="AC844" s="30">
        <f>IFERROR(VALUE(RIGHT('Upload Data'!$B831, 6)), -1)</f>
        <v>-1</v>
      </c>
    </row>
    <row r="845" spans="1:29">
      <c r="A845" s="29">
        <f t="shared" si="100"/>
        <v>832</v>
      </c>
      <c r="B845" s="28" t="b">
        <f>NOT(IFERROR('Upload Data'!A832 = "ERROR", TRUE))</f>
        <v>1</v>
      </c>
      <c r="C845" s="28">
        <f t="shared" si="101"/>
        <v>832</v>
      </c>
      <c r="D845" s="30" t="b">
        <f>IF(B845, ('Upload Data'!A832 &amp; 'Upload Data'!B832 &amp; 'Upload Data'!D832 &amp; 'Upload Data'!E832 &amp; 'Upload Data'!F832) &lt;&gt; "", FALSE)</f>
        <v>0</v>
      </c>
      <c r="E845" s="28" t="str">
        <f t="shared" si="105"/>
        <v/>
      </c>
      <c r="F845" s="28" t="str">
        <f t="shared" si="106"/>
        <v/>
      </c>
      <c r="G845" s="30" t="b">
        <f t="shared" si="99"/>
        <v>1</v>
      </c>
      <c r="H845" s="30" t="b">
        <f>IFERROR(AND(OR(NOT(D845), 'Upload Data'!$A832 &lt;&gt; "", 'Upload Data'!$B832 &lt;&gt; ""), I845, J845, S845 &lt;= 1), FALSE)</f>
        <v>1</v>
      </c>
      <c r="I845" s="30" t="b">
        <f t="shared" si="102"/>
        <v>1</v>
      </c>
      <c r="J845" s="30" t="b">
        <f t="shared" si="103"/>
        <v>1</v>
      </c>
      <c r="K845" s="31" t="s">
        <v>81</v>
      </c>
      <c r="L845" s="31" t="s">
        <v>81</v>
      </c>
      <c r="M845" s="30" t="b">
        <f>IFERROR(OR(NOT(D845), 'Upload Data'!E832 &lt;&gt; ""), FALSE)</f>
        <v>1</v>
      </c>
      <c r="N845" s="30" t="b">
        <f>IFERROR(OR(AND(NOT(D845), 'Upload Data'!F832 = ""), IFERROR(MATCH('Upload Data'!F832, listTradingRelationship, 0), FALSE)), FALSE)</f>
        <v>1</v>
      </c>
      <c r="O845" s="30"/>
      <c r="P845" s="30"/>
      <c r="Q845" s="30"/>
      <c r="R845" s="30" t="str">
        <f>IFERROR(IF('Upload Data'!$A832 &lt;&gt; "", 'Upload Data'!$A832, 'Upload Data'!$B832) &amp; "-" &amp; 'Upload Data'!$C832, "-")</f>
        <v>-</v>
      </c>
      <c r="S845" s="30">
        <f t="shared" si="104"/>
        <v>0</v>
      </c>
      <c r="T845" s="30"/>
      <c r="U845" s="30" t="b">
        <f>IFERROR(OR('Upload Data'!$A832 = "", IFERROR(AND(LEN('Upload Data'!$A832 ) = 11, LEFT('Upload Data'!$A832, 4) = "FSC-", MID('Upload Data'!$A832, 5, 1) &gt;= "A", MID('Upload Data'!$A832, 5, 1) &lt;= "Z", V845 &gt; 0, INT(V845) = V845), FALSE)), FALSE)</f>
        <v>1</v>
      </c>
      <c r="V845" s="30">
        <f>IFERROR(VALUE(RIGHT('Upload Data'!$A832, 6)), -1)</f>
        <v>-1</v>
      </c>
      <c r="W845" s="30"/>
      <c r="X845" s="30" t="b">
        <f>IFERROR(OR('Upload Data'!$B832 = "", IFERROR(AND(LEN(AA845) &gt;= 2, MATCH(AB845, listCertificateTypes, 0), AC845 &gt; -1, INT(AC845) = AC845), FALSE)), FALSE)</f>
        <v>1</v>
      </c>
      <c r="Y845" s="30">
        <f>IFERROR(FIND("-", 'Upload Data'!$B832, 1), 1000)</f>
        <v>1000</v>
      </c>
      <c r="Z845" s="30">
        <f>IFERROR(FIND("-", 'Upload Data'!$B832, Y845 + 1), 1000)</f>
        <v>1000</v>
      </c>
      <c r="AA845" s="30" t="str">
        <f>IFERROR(LEFT('Upload Data'!$B832, Y845 - 1), "")</f>
        <v/>
      </c>
      <c r="AB845" s="30" t="str">
        <f>IFERROR(MID('Upload Data'!$B832, Y845 + 1, Z845 - Y845 - 1), "")</f>
        <v/>
      </c>
      <c r="AC845" s="30">
        <f>IFERROR(VALUE(RIGHT('Upload Data'!$B832, 6)), -1)</f>
        <v>-1</v>
      </c>
    </row>
    <row r="846" spans="1:29">
      <c r="A846" s="29">
        <f t="shared" si="100"/>
        <v>833</v>
      </c>
      <c r="B846" s="28" t="b">
        <f>NOT(IFERROR('Upload Data'!A833 = "ERROR", TRUE))</f>
        <v>1</v>
      </c>
      <c r="C846" s="28">
        <f t="shared" si="101"/>
        <v>833</v>
      </c>
      <c r="D846" s="30" t="b">
        <f>IF(B846, ('Upload Data'!A833 &amp; 'Upload Data'!B833 &amp; 'Upload Data'!D833 &amp; 'Upload Data'!E833 &amp; 'Upload Data'!F833) &lt;&gt; "", FALSE)</f>
        <v>0</v>
      </c>
      <c r="E846" s="28" t="str">
        <f t="shared" si="105"/>
        <v/>
      </c>
      <c r="F846" s="28" t="str">
        <f t="shared" si="106"/>
        <v/>
      </c>
      <c r="G846" s="30" t="b">
        <f t="shared" si="99"/>
        <v>1</v>
      </c>
      <c r="H846" s="30" t="b">
        <f>IFERROR(AND(OR(NOT(D846), 'Upload Data'!$A833 &lt;&gt; "", 'Upload Data'!$B833 &lt;&gt; ""), I846, J846, S846 &lt;= 1), FALSE)</f>
        <v>1</v>
      </c>
      <c r="I846" s="30" t="b">
        <f t="shared" si="102"/>
        <v>1</v>
      </c>
      <c r="J846" s="30" t="b">
        <f t="shared" si="103"/>
        <v>1</v>
      </c>
      <c r="K846" s="31" t="s">
        <v>81</v>
      </c>
      <c r="L846" s="31" t="s">
        <v>81</v>
      </c>
      <c r="M846" s="30" t="b">
        <f>IFERROR(OR(NOT(D846), 'Upload Data'!E833 &lt;&gt; ""), FALSE)</f>
        <v>1</v>
      </c>
      <c r="N846" s="30" t="b">
        <f>IFERROR(OR(AND(NOT(D846), 'Upload Data'!F833 = ""), IFERROR(MATCH('Upload Data'!F833, listTradingRelationship, 0), FALSE)), FALSE)</f>
        <v>1</v>
      </c>
      <c r="O846" s="30"/>
      <c r="P846" s="30"/>
      <c r="Q846" s="30"/>
      <c r="R846" s="30" t="str">
        <f>IFERROR(IF('Upload Data'!$A833 &lt;&gt; "", 'Upload Data'!$A833, 'Upload Data'!$B833) &amp; "-" &amp; 'Upload Data'!$C833, "-")</f>
        <v>-</v>
      </c>
      <c r="S846" s="30">
        <f t="shared" si="104"/>
        <v>0</v>
      </c>
      <c r="T846" s="30"/>
      <c r="U846" s="30" t="b">
        <f>IFERROR(OR('Upload Data'!$A833 = "", IFERROR(AND(LEN('Upload Data'!$A833 ) = 11, LEFT('Upload Data'!$A833, 4) = "FSC-", MID('Upload Data'!$A833, 5, 1) &gt;= "A", MID('Upload Data'!$A833, 5, 1) &lt;= "Z", V846 &gt; 0, INT(V846) = V846), FALSE)), FALSE)</f>
        <v>1</v>
      </c>
      <c r="V846" s="30">
        <f>IFERROR(VALUE(RIGHT('Upload Data'!$A833, 6)), -1)</f>
        <v>-1</v>
      </c>
      <c r="W846" s="30"/>
      <c r="X846" s="30" t="b">
        <f>IFERROR(OR('Upload Data'!$B833 = "", IFERROR(AND(LEN(AA846) &gt;= 2, MATCH(AB846, listCertificateTypes, 0), AC846 &gt; -1, INT(AC846) = AC846), FALSE)), FALSE)</f>
        <v>1</v>
      </c>
      <c r="Y846" s="30">
        <f>IFERROR(FIND("-", 'Upload Data'!$B833, 1), 1000)</f>
        <v>1000</v>
      </c>
      <c r="Z846" s="30">
        <f>IFERROR(FIND("-", 'Upload Data'!$B833, Y846 + 1), 1000)</f>
        <v>1000</v>
      </c>
      <c r="AA846" s="30" t="str">
        <f>IFERROR(LEFT('Upload Data'!$B833, Y846 - 1), "")</f>
        <v/>
      </c>
      <c r="AB846" s="30" t="str">
        <f>IFERROR(MID('Upload Data'!$B833, Y846 + 1, Z846 - Y846 - 1), "")</f>
        <v/>
      </c>
      <c r="AC846" s="30">
        <f>IFERROR(VALUE(RIGHT('Upload Data'!$B833, 6)), -1)</f>
        <v>-1</v>
      </c>
    </row>
    <row r="847" spans="1:29">
      <c r="A847" s="29">
        <f t="shared" si="100"/>
        <v>834</v>
      </c>
      <c r="B847" s="28" t="b">
        <f>NOT(IFERROR('Upload Data'!A834 = "ERROR", TRUE))</f>
        <v>1</v>
      </c>
      <c r="C847" s="28">
        <f t="shared" si="101"/>
        <v>834</v>
      </c>
      <c r="D847" s="30" t="b">
        <f>IF(B847, ('Upload Data'!A834 &amp; 'Upload Data'!B834 &amp; 'Upload Data'!D834 &amp; 'Upload Data'!E834 &amp; 'Upload Data'!F834) &lt;&gt; "", FALSE)</f>
        <v>0</v>
      </c>
      <c r="E847" s="28" t="str">
        <f t="shared" si="105"/>
        <v/>
      </c>
      <c r="F847" s="28" t="str">
        <f t="shared" si="106"/>
        <v/>
      </c>
      <c r="G847" s="30" t="b">
        <f t="shared" ref="G847:G910" si="107">AND(I847:N847)</f>
        <v>1</v>
      </c>
      <c r="H847" s="30" t="b">
        <f>IFERROR(AND(OR(NOT(D847), 'Upload Data'!$A834 &lt;&gt; "", 'Upload Data'!$B834 &lt;&gt; ""), I847, J847, S847 &lt;= 1), FALSE)</f>
        <v>1</v>
      </c>
      <c r="I847" s="30" t="b">
        <f t="shared" si="102"/>
        <v>1</v>
      </c>
      <c r="J847" s="30" t="b">
        <f t="shared" si="103"/>
        <v>1</v>
      </c>
      <c r="K847" s="31" t="s">
        <v>81</v>
      </c>
      <c r="L847" s="31" t="s">
        <v>81</v>
      </c>
      <c r="M847" s="30" t="b">
        <f>IFERROR(OR(NOT(D847), 'Upload Data'!E834 &lt;&gt; ""), FALSE)</f>
        <v>1</v>
      </c>
      <c r="N847" s="30" t="b">
        <f>IFERROR(OR(AND(NOT(D847), 'Upload Data'!F834 = ""), IFERROR(MATCH('Upload Data'!F834, listTradingRelationship, 0), FALSE)), FALSE)</f>
        <v>1</v>
      </c>
      <c r="O847" s="30"/>
      <c r="P847" s="30"/>
      <c r="Q847" s="30"/>
      <c r="R847" s="30" t="str">
        <f>IFERROR(IF('Upload Data'!$A834 &lt;&gt; "", 'Upload Data'!$A834, 'Upload Data'!$B834) &amp; "-" &amp; 'Upload Data'!$C834, "-")</f>
        <v>-</v>
      </c>
      <c r="S847" s="30">
        <f t="shared" si="104"/>
        <v>0</v>
      </c>
      <c r="T847" s="30"/>
      <c r="U847" s="30" t="b">
        <f>IFERROR(OR('Upload Data'!$A834 = "", IFERROR(AND(LEN('Upload Data'!$A834 ) = 11, LEFT('Upload Data'!$A834, 4) = "FSC-", MID('Upload Data'!$A834, 5, 1) &gt;= "A", MID('Upload Data'!$A834, 5, 1) &lt;= "Z", V847 &gt; 0, INT(V847) = V847), FALSE)), FALSE)</f>
        <v>1</v>
      </c>
      <c r="V847" s="30">
        <f>IFERROR(VALUE(RIGHT('Upload Data'!$A834, 6)), -1)</f>
        <v>-1</v>
      </c>
      <c r="W847" s="30"/>
      <c r="X847" s="30" t="b">
        <f>IFERROR(OR('Upload Data'!$B834 = "", IFERROR(AND(LEN(AA847) &gt;= 2, MATCH(AB847, listCertificateTypes, 0), AC847 &gt; -1, INT(AC847) = AC847), FALSE)), FALSE)</f>
        <v>1</v>
      </c>
      <c r="Y847" s="30">
        <f>IFERROR(FIND("-", 'Upload Data'!$B834, 1), 1000)</f>
        <v>1000</v>
      </c>
      <c r="Z847" s="30">
        <f>IFERROR(FIND("-", 'Upload Data'!$B834, Y847 + 1), 1000)</f>
        <v>1000</v>
      </c>
      <c r="AA847" s="30" t="str">
        <f>IFERROR(LEFT('Upload Data'!$B834, Y847 - 1), "")</f>
        <v/>
      </c>
      <c r="AB847" s="30" t="str">
        <f>IFERROR(MID('Upload Data'!$B834, Y847 + 1, Z847 - Y847 - 1), "")</f>
        <v/>
      </c>
      <c r="AC847" s="30">
        <f>IFERROR(VALUE(RIGHT('Upload Data'!$B834, 6)), -1)</f>
        <v>-1</v>
      </c>
    </row>
    <row r="848" spans="1:29">
      <c r="A848" s="29">
        <f t="shared" ref="A848:A911" si="108">IF(B848, C848, 0)</f>
        <v>835</v>
      </c>
      <c r="B848" s="28" t="b">
        <f>NOT(IFERROR('Upload Data'!A835 = "ERROR", TRUE))</f>
        <v>1</v>
      </c>
      <c r="C848" s="28">
        <f t="shared" ref="C848:C911" si="109">IF(B848, C847 + 1, C847)</f>
        <v>835</v>
      </c>
      <c r="D848" s="30" t="b">
        <f>IF(B848, ('Upload Data'!A835 &amp; 'Upload Data'!B835 &amp; 'Upload Data'!D835 &amp; 'Upload Data'!E835 &amp; 'Upload Data'!F835) &lt;&gt; "", FALSE)</f>
        <v>0</v>
      </c>
      <c r="E848" s="28" t="str">
        <f t="shared" si="105"/>
        <v/>
      </c>
      <c r="F848" s="28" t="str">
        <f t="shared" si="106"/>
        <v/>
      </c>
      <c r="G848" s="30" t="b">
        <f t="shared" si="107"/>
        <v>1</v>
      </c>
      <c r="H848" s="30" t="b">
        <f>IFERROR(AND(OR(NOT(D848), 'Upload Data'!$A835 &lt;&gt; "", 'Upload Data'!$B835 &lt;&gt; ""), I848, J848, S848 &lt;= 1), FALSE)</f>
        <v>1</v>
      </c>
      <c r="I848" s="30" t="b">
        <f t="shared" ref="I848:I911" si="110">$U848</f>
        <v>1</v>
      </c>
      <c r="J848" s="30" t="b">
        <f t="shared" ref="J848:J911" si="111">$X848</f>
        <v>1</v>
      </c>
      <c r="K848" s="31" t="s">
        <v>81</v>
      </c>
      <c r="L848" s="31" t="s">
        <v>81</v>
      </c>
      <c r="M848" s="30" t="b">
        <f>IFERROR(OR(NOT(D848), 'Upload Data'!E835 &lt;&gt; ""), FALSE)</f>
        <v>1</v>
      </c>
      <c r="N848" s="30" t="b">
        <f>IFERROR(OR(AND(NOT(D848), 'Upload Data'!F835 = ""), IFERROR(MATCH('Upload Data'!F835, listTradingRelationship, 0), FALSE)), FALSE)</f>
        <v>1</v>
      </c>
      <c r="O848" s="30"/>
      <c r="P848" s="30"/>
      <c r="Q848" s="30"/>
      <c r="R848" s="30" t="str">
        <f>IFERROR(IF('Upload Data'!$A835 &lt;&gt; "", 'Upload Data'!$A835, 'Upload Data'!$B835) &amp; "-" &amp; 'Upload Data'!$C835, "-")</f>
        <v>-</v>
      </c>
      <c r="S848" s="30">
        <f t="shared" ref="S848:S911" si="112">IF($R848 = "-", 0, COUNTIFS($R$15:$R$1013, $R848))</f>
        <v>0</v>
      </c>
      <c r="T848" s="30"/>
      <c r="U848" s="30" t="b">
        <f>IFERROR(OR('Upload Data'!$A835 = "", IFERROR(AND(LEN('Upload Data'!$A835 ) = 11, LEFT('Upload Data'!$A835, 4) = "FSC-", MID('Upload Data'!$A835, 5, 1) &gt;= "A", MID('Upload Data'!$A835, 5, 1) &lt;= "Z", V848 &gt; 0, INT(V848) = V848), FALSE)), FALSE)</f>
        <v>1</v>
      </c>
      <c r="V848" s="30">
        <f>IFERROR(VALUE(RIGHT('Upload Data'!$A835, 6)), -1)</f>
        <v>-1</v>
      </c>
      <c r="W848" s="30"/>
      <c r="X848" s="30" t="b">
        <f>IFERROR(OR('Upload Data'!$B835 = "", IFERROR(AND(LEN(AA848) &gt;= 2, MATCH(AB848, listCertificateTypes, 0), AC848 &gt; -1, INT(AC848) = AC848), FALSE)), FALSE)</f>
        <v>1</v>
      </c>
      <c r="Y848" s="30">
        <f>IFERROR(FIND("-", 'Upload Data'!$B835, 1), 1000)</f>
        <v>1000</v>
      </c>
      <c r="Z848" s="30">
        <f>IFERROR(FIND("-", 'Upload Data'!$B835, Y848 + 1), 1000)</f>
        <v>1000</v>
      </c>
      <c r="AA848" s="30" t="str">
        <f>IFERROR(LEFT('Upload Data'!$B835, Y848 - 1), "")</f>
        <v/>
      </c>
      <c r="AB848" s="30" t="str">
        <f>IFERROR(MID('Upload Data'!$B835, Y848 + 1, Z848 - Y848 - 1), "")</f>
        <v/>
      </c>
      <c r="AC848" s="30">
        <f>IFERROR(VALUE(RIGHT('Upload Data'!$B835, 6)), -1)</f>
        <v>-1</v>
      </c>
    </row>
    <row r="849" spans="1:29">
      <c r="A849" s="29">
        <f t="shared" si="108"/>
        <v>836</v>
      </c>
      <c r="B849" s="28" t="b">
        <f>NOT(IFERROR('Upload Data'!A836 = "ERROR", TRUE))</f>
        <v>1</v>
      </c>
      <c r="C849" s="28">
        <f t="shared" si="109"/>
        <v>836</v>
      </c>
      <c r="D849" s="30" t="b">
        <f>IF(B849, ('Upload Data'!A836 &amp; 'Upload Data'!B836 &amp; 'Upload Data'!D836 &amp; 'Upload Data'!E836 &amp; 'Upload Data'!F836) &lt;&gt; "", FALSE)</f>
        <v>0</v>
      </c>
      <c r="E849" s="28" t="str">
        <f t="shared" si="105"/>
        <v/>
      </c>
      <c r="F849" s="28" t="str">
        <f t="shared" si="106"/>
        <v/>
      </c>
      <c r="G849" s="30" t="b">
        <f t="shared" si="107"/>
        <v>1</v>
      </c>
      <c r="H849" s="30" t="b">
        <f>IFERROR(AND(OR(NOT(D849), 'Upload Data'!$A836 &lt;&gt; "", 'Upload Data'!$B836 &lt;&gt; ""), I849, J849, S849 &lt;= 1), FALSE)</f>
        <v>1</v>
      </c>
      <c r="I849" s="30" t="b">
        <f t="shared" si="110"/>
        <v>1</v>
      </c>
      <c r="J849" s="30" t="b">
        <f t="shared" si="111"/>
        <v>1</v>
      </c>
      <c r="K849" s="31" t="s">
        <v>81</v>
      </c>
      <c r="L849" s="31" t="s">
        <v>81</v>
      </c>
      <c r="M849" s="30" t="b">
        <f>IFERROR(OR(NOT(D849), 'Upload Data'!E836 &lt;&gt; ""), FALSE)</f>
        <v>1</v>
      </c>
      <c r="N849" s="30" t="b">
        <f>IFERROR(OR(AND(NOT(D849), 'Upload Data'!F836 = ""), IFERROR(MATCH('Upload Data'!F836, listTradingRelationship, 0), FALSE)), FALSE)</f>
        <v>1</v>
      </c>
      <c r="O849" s="30"/>
      <c r="P849" s="30"/>
      <c r="Q849" s="30"/>
      <c r="R849" s="30" t="str">
        <f>IFERROR(IF('Upload Data'!$A836 &lt;&gt; "", 'Upload Data'!$A836, 'Upload Data'!$B836) &amp; "-" &amp; 'Upload Data'!$C836, "-")</f>
        <v>-</v>
      </c>
      <c r="S849" s="30">
        <f t="shared" si="112"/>
        <v>0</v>
      </c>
      <c r="T849" s="30"/>
      <c r="U849" s="30" t="b">
        <f>IFERROR(OR('Upload Data'!$A836 = "", IFERROR(AND(LEN('Upload Data'!$A836 ) = 11, LEFT('Upload Data'!$A836, 4) = "FSC-", MID('Upload Data'!$A836, 5, 1) &gt;= "A", MID('Upload Data'!$A836, 5, 1) &lt;= "Z", V849 &gt; 0, INT(V849) = V849), FALSE)), FALSE)</f>
        <v>1</v>
      </c>
      <c r="V849" s="30">
        <f>IFERROR(VALUE(RIGHT('Upload Data'!$A836, 6)), -1)</f>
        <v>-1</v>
      </c>
      <c r="W849" s="30"/>
      <c r="X849" s="30" t="b">
        <f>IFERROR(OR('Upload Data'!$B836 = "", IFERROR(AND(LEN(AA849) &gt;= 2, MATCH(AB849, listCertificateTypes, 0), AC849 &gt; -1, INT(AC849) = AC849), FALSE)), FALSE)</f>
        <v>1</v>
      </c>
      <c r="Y849" s="30">
        <f>IFERROR(FIND("-", 'Upload Data'!$B836, 1), 1000)</f>
        <v>1000</v>
      </c>
      <c r="Z849" s="30">
        <f>IFERROR(FIND("-", 'Upload Data'!$B836, Y849 + 1), 1000)</f>
        <v>1000</v>
      </c>
      <c r="AA849" s="30" t="str">
        <f>IFERROR(LEFT('Upload Data'!$B836, Y849 - 1), "")</f>
        <v/>
      </c>
      <c r="AB849" s="30" t="str">
        <f>IFERROR(MID('Upload Data'!$B836, Y849 + 1, Z849 - Y849 - 1), "")</f>
        <v/>
      </c>
      <c r="AC849" s="30">
        <f>IFERROR(VALUE(RIGHT('Upload Data'!$B836, 6)), -1)</f>
        <v>-1</v>
      </c>
    </row>
    <row r="850" spans="1:29">
      <c r="A850" s="29">
        <f t="shared" si="108"/>
        <v>837</v>
      </c>
      <c r="B850" s="28" t="b">
        <f>NOT(IFERROR('Upload Data'!A837 = "ERROR", TRUE))</f>
        <v>1</v>
      </c>
      <c r="C850" s="28">
        <f t="shared" si="109"/>
        <v>837</v>
      </c>
      <c r="D850" s="30" t="b">
        <f>IF(B850, ('Upload Data'!A837 &amp; 'Upload Data'!B837 &amp; 'Upload Data'!D837 &amp; 'Upload Data'!E837 &amp; 'Upload Data'!F837) &lt;&gt; "", FALSE)</f>
        <v>0</v>
      </c>
      <c r="E850" s="28" t="str">
        <f t="shared" si="105"/>
        <v/>
      </c>
      <c r="F850" s="28" t="str">
        <f t="shared" si="106"/>
        <v/>
      </c>
      <c r="G850" s="30" t="b">
        <f t="shared" si="107"/>
        <v>1</v>
      </c>
      <c r="H850" s="30" t="b">
        <f>IFERROR(AND(OR(NOT(D850), 'Upload Data'!$A837 &lt;&gt; "", 'Upload Data'!$B837 &lt;&gt; ""), I850, J850, S850 &lt;= 1), FALSE)</f>
        <v>1</v>
      </c>
      <c r="I850" s="30" t="b">
        <f t="shared" si="110"/>
        <v>1</v>
      </c>
      <c r="J850" s="30" t="b">
        <f t="shared" si="111"/>
        <v>1</v>
      </c>
      <c r="K850" s="31" t="s">
        <v>81</v>
      </c>
      <c r="L850" s="31" t="s">
        <v>81</v>
      </c>
      <c r="M850" s="30" t="b">
        <f>IFERROR(OR(NOT(D850), 'Upload Data'!E837 &lt;&gt; ""), FALSE)</f>
        <v>1</v>
      </c>
      <c r="N850" s="30" t="b">
        <f>IFERROR(OR(AND(NOT(D850), 'Upload Data'!F837 = ""), IFERROR(MATCH('Upload Data'!F837, listTradingRelationship, 0), FALSE)), FALSE)</f>
        <v>1</v>
      </c>
      <c r="O850" s="30"/>
      <c r="P850" s="30"/>
      <c r="Q850" s="30"/>
      <c r="R850" s="30" t="str">
        <f>IFERROR(IF('Upload Data'!$A837 &lt;&gt; "", 'Upload Data'!$A837, 'Upload Data'!$B837) &amp; "-" &amp; 'Upload Data'!$C837, "-")</f>
        <v>-</v>
      </c>
      <c r="S850" s="30">
        <f t="shared" si="112"/>
        <v>0</v>
      </c>
      <c r="T850" s="30"/>
      <c r="U850" s="30" t="b">
        <f>IFERROR(OR('Upload Data'!$A837 = "", IFERROR(AND(LEN('Upload Data'!$A837 ) = 11, LEFT('Upload Data'!$A837, 4) = "FSC-", MID('Upload Data'!$A837, 5, 1) &gt;= "A", MID('Upload Data'!$A837, 5, 1) &lt;= "Z", V850 &gt; 0, INT(V850) = V850), FALSE)), FALSE)</f>
        <v>1</v>
      </c>
      <c r="V850" s="30">
        <f>IFERROR(VALUE(RIGHT('Upload Data'!$A837, 6)), -1)</f>
        <v>-1</v>
      </c>
      <c r="W850" s="30"/>
      <c r="X850" s="30" t="b">
        <f>IFERROR(OR('Upload Data'!$B837 = "", IFERROR(AND(LEN(AA850) &gt;= 2, MATCH(AB850, listCertificateTypes, 0), AC850 &gt; -1, INT(AC850) = AC850), FALSE)), FALSE)</f>
        <v>1</v>
      </c>
      <c r="Y850" s="30">
        <f>IFERROR(FIND("-", 'Upload Data'!$B837, 1), 1000)</f>
        <v>1000</v>
      </c>
      <c r="Z850" s="30">
        <f>IFERROR(FIND("-", 'Upload Data'!$B837, Y850 + 1), 1000)</f>
        <v>1000</v>
      </c>
      <c r="AA850" s="30" t="str">
        <f>IFERROR(LEFT('Upload Data'!$B837, Y850 - 1), "")</f>
        <v/>
      </c>
      <c r="AB850" s="30" t="str">
        <f>IFERROR(MID('Upload Data'!$B837, Y850 + 1, Z850 - Y850 - 1), "")</f>
        <v/>
      </c>
      <c r="AC850" s="30">
        <f>IFERROR(VALUE(RIGHT('Upload Data'!$B837, 6)), -1)</f>
        <v>-1</v>
      </c>
    </row>
    <row r="851" spans="1:29">
      <c r="A851" s="29">
        <f t="shared" si="108"/>
        <v>838</v>
      </c>
      <c r="B851" s="28" t="b">
        <f>NOT(IFERROR('Upload Data'!A838 = "ERROR", TRUE))</f>
        <v>1</v>
      </c>
      <c r="C851" s="28">
        <f t="shared" si="109"/>
        <v>838</v>
      </c>
      <c r="D851" s="30" t="b">
        <f>IF(B851, ('Upload Data'!A838 &amp; 'Upload Data'!B838 &amp; 'Upload Data'!D838 &amp; 'Upload Data'!E838 &amp; 'Upload Data'!F838) &lt;&gt; "", FALSE)</f>
        <v>0</v>
      </c>
      <c r="E851" s="28" t="str">
        <f t="shared" si="105"/>
        <v/>
      </c>
      <c r="F851" s="28" t="str">
        <f t="shared" si="106"/>
        <v/>
      </c>
      <c r="G851" s="30" t="b">
        <f t="shared" si="107"/>
        <v>1</v>
      </c>
      <c r="H851" s="30" t="b">
        <f>IFERROR(AND(OR(NOT(D851), 'Upload Data'!$A838 &lt;&gt; "", 'Upload Data'!$B838 &lt;&gt; ""), I851, J851, S851 &lt;= 1), FALSE)</f>
        <v>1</v>
      </c>
      <c r="I851" s="30" t="b">
        <f t="shared" si="110"/>
        <v>1</v>
      </c>
      <c r="J851" s="30" t="b">
        <f t="shared" si="111"/>
        <v>1</v>
      </c>
      <c r="K851" s="31" t="s">
        <v>81</v>
      </c>
      <c r="L851" s="31" t="s">
        <v>81</v>
      </c>
      <c r="M851" s="30" t="b">
        <f>IFERROR(OR(NOT(D851), 'Upload Data'!E838 &lt;&gt; ""), FALSE)</f>
        <v>1</v>
      </c>
      <c r="N851" s="30" t="b">
        <f>IFERROR(OR(AND(NOT(D851), 'Upload Data'!F838 = ""), IFERROR(MATCH('Upload Data'!F838, listTradingRelationship, 0), FALSE)), FALSE)</f>
        <v>1</v>
      </c>
      <c r="O851" s="30"/>
      <c r="P851" s="30"/>
      <c r="Q851" s="30"/>
      <c r="R851" s="30" t="str">
        <f>IFERROR(IF('Upload Data'!$A838 &lt;&gt; "", 'Upload Data'!$A838, 'Upload Data'!$B838) &amp; "-" &amp; 'Upload Data'!$C838, "-")</f>
        <v>-</v>
      </c>
      <c r="S851" s="30">
        <f t="shared" si="112"/>
        <v>0</v>
      </c>
      <c r="T851" s="30"/>
      <c r="U851" s="30" t="b">
        <f>IFERROR(OR('Upload Data'!$A838 = "", IFERROR(AND(LEN('Upload Data'!$A838 ) = 11, LEFT('Upload Data'!$A838, 4) = "FSC-", MID('Upload Data'!$A838, 5, 1) &gt;= "A", MID('Upload Data'!$A838, 5, 1) &lt;= "Z", V851 &gt; 0, INT(V851) = V851), FALSE)), FALSE)</f>
        <v>1</v>
      </c>
      <c r="V851" s="30">
        <f>IFERROR(VALUE(RIGHT('Upload Data'!$A838, 6)), -1)</f>
        <v>-1</v>
      </c>
      <c r="W851" s="30"/>
      <c r="X851" s="30" t="b">
        <f>IFERROR(OR('Upload Data'!$B838 = "", IFERROR(AND(LEN(AA851) &gt;= 2, MATCH(AB851, listCertificateTypes, 0), AC851 &gt; -1, INT(AC851) = AC851), FALSE)), FALSE)</f>
        <v>1</v>
      </c>
      <c r="Y851" s="30">
        <f>IFERROR(FIND("-", 'Upload Data'!$B838, 1), 1000)</f>
        <v>1000</v>
      </c>
      <c r="Z851" s="30">
        <f>IFERROR(FIND("-", 'Upload Data'!$B838, Y851 + 1), 1000)</f>
        <v>1000</v>
      </c>
      <c r="AA851" s="30" t="str">
        <f>IFERROR(LEFT('Upload Data'!$B838, Y851 - 1), "")</f>
        <v/>
      </c>
      <c r="AB851" s="30" t="str">
        <f>IFERROR(MID('Upload Data'!$B838, Y851 + 1, Z851 - Y851 - 1), "")</f>
        <v/>
      </c>
      <c r="AC851" s="30">
        <f>IFERROR(VALUE(RIGHT('Upload Data'!$B838, 6)), -1)</f>
        <v>-1</v>
      </c>
    </row>
    <row r="852" spans="1:29">
      <c r="A852" s="29">
        <f t="shared" si="108"/>
        <v>839</v>
      </c>
      <c r="B852" s="28" t="b">
        <f>NOT(IFERROR('Upload Data'!A839 = "ERROR", TRUE))</f>
        <v>1</v>
      </c>
      <c r="C852" s="28">
        <f t="shared" si="109"/>
        <v>839</v>
      </c>
      <c r="D852" s="30" t="b">
        <f>IF(B852, ('Upload Data'!A839 &amp; 'Upload Data'!B839 &amp; 'Upload Data'!D839 &amp; 'Upload Data'!E839 &amp; 'Upload Data'!F839) &lt;&gt; "", FALSE)</f>
        <v>0</v>
      </c>
      <c r="E852" s="28" t="str">
        <f t="shared" si="105"/>
        <v/>
      </c>
      <c r="F852" s="28" t="str">
        <f t="shared" si="106"/>
        <v/>
      </c>
      <c r="G852" s="30" t="b">
        <f t="shared" si="107"/>
        <v>1</v>
      </c>
      <c r="H852" s="30" t="b">
        <f>IFERROR(AND(OR(NOT(D852), 'Upload Data'!$A839 &lt;&gt; "", 'Upload Data'!$B839 &lt;&gt; ""), I852, J852, S852 &lt;= 1), FALSE)</f>
        <v>1</v>
      </c>
      <c r="I852" s="30" t="b">
        <f t="shared" si="110"/>
        <v>1</v>
      </c>
      <c r="J852" s="30" t="b">
        <f t="shared" si="111"/>
        <v>1</v>
      </c>
      <c r="K852" s="31" t="s">
        <v>81</v>
      </c>
      <c r="L852" s="31" t="s">
        <v>81</v>
      </c>
      <c r="M852" s="30" t="b">
        <f>IFERROR(OR(NOT(D852), 'Upload Data'!E839 &lt;&gt; ""), FALSE)</f>
        <v>1</v>
      </c>
      <c r="N852" s="30" t="b">
        <f>IFERROR(OR(AND(NOT(D852), 'Upload Data'!F839 = ""), IFERROR(MATCH('Upload Data'!F839, listTradingRelationship, 0), FALSE)), FALSE)</f>
        <v>1</v>
      </c>
      <c r="O852" s="30"/>
      <c r="P852" s="30"/>
      <c r="Q852" s="30"/>
      <c r="R852" s="30" t="str">
        <f>IFERROR(IF('Upload Data'!$A839 &lt;&gt; "", 'Upload Data'!$A839, 'Upload Data'!$B839) &amp; "-" &amp; 'Upload Data'!$C839, "-")</f>
        <v>-</v>
      </c>
      <c r="S852" s="30">
        <f t="shared" si="112"/>
        <v>0</v>
      </c>
      <c r="T852" s="30"/>
      <c r="U852" s="30" t="b">
        <f>IFERROR(OR('Upload Data'!$A839 = "", IFERROR(AND(LEN('Upload Data'!$A839 ) = 11, LEFT('Upload Data'!$A839, 4) = "FSC-", MID('Upload Data'!$A839, 5, 1) &gt;= "A", MID('Upload Data'!$A839, 5, 1) &lt;= "Z", V852 &gt; 0, INT(V852) = V852), FALSE)), FALSE)</f>
        <v>1</v>
      </c>
      <c r="V852" s="30">
        <f>IFERROR(VALUE(RIGHT('Upload Data'!$A839, 6)), -1)</f>
        <v>-1</v>
      </c>
      <c r="W852" s="30"/>
      <c r="X852" s="30" t="b">
        <f>IFERROR(OR('Upload Data'!$B839 = "", IFERROR(AND(LEN(AA852) &gt;= 2, MATCH(AB852, listCertificateTypes, 0), AC852 &gt; -1, INT(AC852) = AC852), FALSE)), FALSE)</f>
        <v>1</v>
      </c>
      <c r="Y852" s="30">
        <f>IFERROR(FIND("-", 'Upload Data'!$B839, 1), 1000)</f>
        <v>1000</v>
      </c>
      <c r="Z852" s="30">
        <f>IFERROR(FIND("-", 'Upload Data'!$B839, Y852 + 1), 1000)</f>
        <v>1000</v>
      </c>
      <c r="AA852" s="30" t="str">
        <f>IFERROR(LEFT('Upload Data'!$B839, Y852 - 1), "")</f>
        <v/>
      </c>
      <c r="AB852" s="30" t="str">
        <f>IFERROR(MID('Upload Data'!$B839, Y852 + 1, Z852 - Y852 - 1), "")</f>
        <v/>
      </c>
      <c r="AC852" s="30">
        <f>IFERROR(VALUE(RIGHT('Upload Data'!$B839, 6)), -1)</f>
        <v>-1</v>
      </c>
    </row>
    <row r="853" spans="1:29">
      <c r="A853" s="29">
        <f t="shared" si="108"/>
        <v>840</v>
      </c>
      <c r="B853" s="28" t="b">
        <f>NOT(IFERROR('Upload Data'!A840 = "ERROR", TRUE))</f>
        <v>1</v>
      </c>
      <c r="C853" s="28">
        <f t="shared" si="109"/>
        <v>840</v>
      </c>
      <c r="D853" s="30" t="b">
        <f>IF(B853, ('Upload Data'!A840 &amp; 'Upload Data'!B840 &amp; 'Upload Data'!D840 &amp; 'Upload Data'!E840 &amp; 'Upload Data'!F840) &lt;&gt; "", FALSE)</f>
        <v>0</v>
      </c>
      <c r="E853" s="28" t="str">
        <f t="shared" si="105"/>
        <v/>
      </c>
      <c r="F853" s="28" t="str">
        <f t="shared" si="106"/>
        <v/>
      </c>
      <c r="G853" s="30" t="b">
        <f t="shared" si="107"/>
        <v>1</v>
      </c>
      <c r="H853" s="30" t="b">
        <f>IFERROR(AND(OR(NOT(D853), 'Upload Data'!$A840 &lt;&gt; "", 'Upload Data'!$B840 &lt;&gt; ""), I853, J853, S853 &lt;= 1), FALSE)</f>
        <v>1</v>
      </c>
      <c r="I853" s="30" t="b">
        <f t="shared" si="110"/>
        <v>1</v>
      </c>
      <c r="J853" s="30" t="b">
        <f t="shared" si="111"/>
        <v>1</v>
      </c>
      <c r="K853" s="31" t="s">
        <v>81</v>
      </c>
      <c r="L853" s="31" t="s">
        <v>81</v>
      </c>
      <c r="M853" s="30" t="b">
        <f>IFERROR(OR(NOT(D853), 'Upload Data'!E840 &lt;&gt; ""), FALSE)</f>
        <v>1</v>
      </c>
      <c r="N853" s="30" t="b">
        <f>IFERROR(OR(AND(NOT(D853), 'Upload Data'!F840 = ""), IFERROR(MATCH('Upload Data'!F840, listTradingRelationship, 0), FALSE)), FALSE)</f>
        <v>1</v>
      </c>
      <c r="O853" s="30"/>
      <c r="P853" s="30"/>
      <c r="Q853" s="30"/>
      <c r="R853" s="30" t="str">
        <f>IFERROR(IF('Upload Data'!$A840 &lt;&gt; "", 'Upload Data'!$A840, 'Upload Data'!$B840) &amp; "-" &amp; 'Upload Data'!$C840, "-")</f>
        <v>-</v>
      </c>
      <c r="S853" s="30">
        <f t="shared" si="112"/>
        <v>0</v>
      </c>
      <c r="T853" s="30"/>
      <c r="U853" s="30" t="b">
        <f>IFERROR(OR('Upload Data'!$A840 = "", IFERROR(AND(LEN('Upload Data'!$A840 ) = 11, LEFT('Upload Data'!$A840, 4) = "FSC-", MID('Upload Data'!$A840, 5, 1) &gt;= "A", MID('Upload Data'!$A840, 5, 1) &lt;= "Z", V853 &gt; 0, INT(V853) = V853), FALSE)), FALSE)</f>
        <v>1</v>
      </c>
      <c r="V853" s="30">
        <f>IFERROR(VALUE(RIGHT('Upload Data'!$A840, 6)), -1)</f>
        <v>-1</v>
      </c>
      <c r="W853" s="30"/>
      <c r="X853" s="30" t="b">
        <f>IFERROR(OR('Upload Data'!$B840 = "", IFERROR(AND(LEN(AA853) &gt;= 2, MATCH(AB853, listCertificateTypes, 0), AC853 &gt; -1, INT(AC853) = AC853), FALSE)), FALSE)</f>
        <v>1</v>
      </c>
      <c r="Y853" s="30">
        <f>IFERROR(FIND("-", 'Upload Data'!$B840, 1), 1000)</f>
        <v>1000</v>
      </c>
      <c r="Z853" s="30">
        <f>IFERROR(FIND("-", 'Upload Data'!$B840, Y853 + 1), 1000)</f>
        <v>1000</v>
      </c>
      <c r="AA853" s="30" t="str">
        <f>IFERROR(LEFT('Upload Data'!$B840, Y853 - 1), "")</f>
        <v/>
      </c>
      <c r="AB853" s="30" t="str">
        <f>IFERROR(MID('Upload Data'!$B840, Y853 + 1, Z853 - Y853 - 1), "")</f>
        <v/>
      </c>
      <c r="AC853" s="30">
        <f>IFERROR(VALUE(RIGHT('Upload Data'!$B840, 6)), -1)</f>
        <v>-1</v>
      </c>
    </row>
    <row r="854" spans="1:29">
      <c r="A854" s="29">
        <f t="shared" si="108"/>
        <v>841</v>
      </c>
      <c r="B854" s="28" t="b">
        <f>NOT(IFERROR('Upload Data'!A841 = "ERROR", TRUE))</f>
        <v>1</v>
      </c>
      <c r="C854" s="28">
        <f t="shared" si="109"/>
        <v>841</v>
      </c>
      <c r="D854" s="30" t="b">
        <f>IF(B854, ('Upload Data'!A841 &amp; 'Upload Data'!B841 &amp; 'Upload Data'!D841 &amp; 'Upload Data'!E841 &amp; 'Upload Data'!F841) &lt;&gt; "", FALSE)</f>
        <v>0</v>
      </c>
      <c r="E854" s="28" t="str">
        <f t="shared" si="105"/>
        <v/>
      </c>
      <c r="F854" s="28" t="str">
        <f t="shared" si="106"/>
        <v/>
      </c>
      <c r="G854" s="30" t="b">
        <f t="shared" si="107"/>
        <v>1</v>
      </c>
      <c r="H854" s="30" t="b">
        <f>IFERROR(AND(OR(NOT(D854), 'Upload Data'!$A841 &lt;&gt; "", 'Upload Data'!$B841 &lt;&gt; ""), I854, J854, S854 &lt;= 1), FALSE)</f>
        <v>1</v>
      </c>
      <c r="I854" s="30" t="b">
        <f t="shared" si="110"/>
        <v>1</v>
      </c>
      <c r="J854" s="30" t="b">
        <f t="shared" si="111"/>
        <v>1</v>
      </c>
      <c r="K854" s="31" t="s">
        <v>81</v>
      </c>
      <c r="L854" s="31" t="s">
        <v>81</v>
      </c>
      <c r="M854" s="30" t="b">
        <f>IFERROR(OR(NOT(D854), 'Upload Data'!E841 &lt;&gt; ""), FALSE)</f>
        <v>1</v>
      </c>
      <c r="N854" s="30" t="b">
        <f>IFERROR(OR(AND(NOT(D854), 'Upload Data'!F841 = ""), IFERROR(MATCH('Upload Data'!F841, listTradingRelationship, 0), FALSE)), FALSE)</f>
        <v>1</v>
      </c>
      <c r="O854" s="30"/>
      <c r="P854" s="30"/>
      <c r="Q854" s="30"/>
      <c r="R854" s="30" t="str">
        <f>IFERROR(IF('Upload Data'!$A841 &lt;&gt; "", 'Upload Data'!$A841, 'Upload Data'!$B841) &amp; "-" &amp; 'Upload Data'!$C841, "-")</f>
        <v>-</v>
      </c>
      <c r="S854" s="30">
        <f t="shared" si="112"/>
        <v>0</v>
      </c>
      <c r="T854" s="30"/>
      <c r="U854" s="30" t="b">
        <f>IFERROR(OR('Upload Data'!$A841 = "", IFERROR(AND(LEN('Upload Data'!$A841 ) = 11, LEFT('Upload Data'!$A841, 4) = "FSC-", MID('Upload Data'!$A841, 5, 1) &gt;= "A", MID('Upload Data'!$A841, 5, 1) &lt;= "Z", V854 &gt; 0, INT(V854) = V854), FALSE)), FALSE)</f>
        <v>1</v>
      </c>
      <c r="V854" s="30">
        <f>IFERROR(VALUE(RIGHT('Upload Data'!$A841, 6)), -1)</f>
        <v>-1</v>
      </c>
      <c r="W854" s="30"/>
      <c r="X854" s="30" t="b">
        <f>IFERROR(OR('Upload Data'!$B841 = "", IFERROR(AND(LEN(AA854) &gt;= 2, MATCH(AB854, listCertificateTypes, 0), AC854 &gt; -1, INT(AC854) = AC854), FALSE)), FALSE)</f>
        <v>1</v>
      </c>
      <c r="Y854" s="30">
        <f>IFERROR(FIND("-", 'Upload Data'!$B841, 1), 1000)</f>
        <v>1000</v>
      </c>
      <c r="Z854" s="30">
        <f>IFERROR(FIND("-", 'Upload Data'!$B841, Y854 + 1), 1000)</f>
        <v>1000</v>
      </c>
      <c r="AA854" s="30" t="str">
        <f>IFERROR(LEFT('Upload Data'!$B841, Y854 - 1), "")</f>
        <v/>
      </c>
      <c r="AB854" s="30" t="str">
        <f>IFERROR(MID('Upload Data'!$B841, Y854 + 1, Z854 - Y854 - 1), "")</f>
        <v/>
      </c>
      <c r="AC854" s="30">
        <f>IFERROR(VALUE(RIGHT('Upload Data'!$B841, 6)), -1)</f>
        <v>-1</v>
      </c>
    </row>
    <row r="855" spans="1:29">
      <c r="A855" s="29">
        <f t="shared" si="108"/>
        <v>842</v>
      </c>
      <c r="B855" s="28" t="b">
        <f>NOT(IFERROR('Upload Data'!A842 = "ERROR", TRUE))</f>
        <v>1</v>
      </c>
      <c r="C855" s="28">
        <f t="shared" si="109"/>
        <v>842</v>
      </c>
      <c r="D855" s="30" t="b">
        <f>IF(B855, ('Upload Data'!A842 &amp; 'Upload Data'!B842 &amp; 'Upload Data'!D842 &amp; 'Upload Data'!E842 &amp; 'Upload Data'!F842) &lt;&gt; "", FALSE)</f>
        <v>0</v>
      </c>
      <c r="E855" s="28" t="str">
        <f t="shared" si="105"/>
        <v/>
      </c>
      <c r="F855" s="28" t="str">
        <f t="shared" si="106"/>
        <v/>
      </c>
      <c r="G855" s="30" t="b">
        <f t="shared" si="107"/>
        <v>1</v>
      </c>
      <c r="H855" s="30" t="b">
        <f>IFERROR(AND(OR(NOT(D855), 'Upload Data'!$A842 &lt;&gt; "", 'Upload Data'!$B842 &lt;&gt; ""), I855, J855, S855 &lt;= 1), FALSE)</f>
        <v>1</v>
      </c>
      <c r="I855" s="30" t="b">
        <f t="shared" si="110"/>
        <v>1</v>
      </c>
      <c r="J855" s="30" t="b">
        <f t="shared" si="111"/>
        <v>1</v>
      </c>
      <c r="K855" s="31" t="s">
        <v>81</v>
      </c>
      <c r="L855" s="31" t="s">
        <v>81</v>
      </c>
      <c r="M855" s="30" t="b">
        <f>IFERROR(OR(NOT(D855), 'Upload Data'!E842 &lt;&gt; ""), FALSE)</f>
        <v>1</v>
      </c>
      <c r="N855" s="30" t="b">
        <f>IFERROR(OR(AND(NOT(D855), 'Upload Data'!F842 = ""), IFERROR(MATCH('Upload Data'!F842, listTradingRelationship, 0), FALSE)), FALSE)</f>
        <v>1</v>
      </c>
      <c r="O855" s="30"/>
      <c r="P855" s="30"/>
      <c r="Q855" s="30"/>
      <c r="R855" s="30" t="str">
        <f>IFERROR(IF('Upload Data'!$A842 &lt;&gt; "", 'Upload Data'!$A842, 'Upload Data'!$B842) &amp; "-" &amp; 'Upload Data'!$C842, "-")</f>
        <v>-</v>
      </c>
      <c r="S855" s="30">
        <f t="shared" si="112"/>
        <v>0</v>
      </c>
      <c r="T855" s="30"/>
      <c r="U855" s="30" t="b">
        <f>IFERROR(OR('Upload Data'!$A842 = "", IFERROR(AND(LEN('Upload Data'!$A842 ) = 11, LEFT('Upload Data'!$A842, 4) = "FSC-", MID('Upload Data'!$A842, 5, 1) &gt;= "A", MID('Upload Data'!$A842, 5, 1) &lt;= "Z", V855 &gt; 0, INT(V855) = V855), FALSE)), FALSE)</f>
        <v>1</v>
      </c>
      <c r="V855" s="30">
        <f>IFERROR(VALUE(RIGHT('Upload Data'!$A842, 6)), -1)</f>
        <v>-1</v>
      </c>
      <c r="W855" s="30"/>
      <c r="X855" s="30" t="b">
        <f>IFERROR(OR('Upload Data'!$B842 = "", IFERROR(AND(LEN(AA855) &gt;= 2, MATCH(AB855, listCertificateTypes, 0), AC855 &gt; -1, INT(AC855) = AC855), FALSE)), FALSE)</f>
        <v>1</v>
      </c>
      <c r="Y855" s="30">
        <f>IFERROR(FIND("-", 'Upload Data'!$B842, 1), 1000)</f>
        <v>1000</v>
      </c>
      <c r="Z855" s="30">
        <f>IFERROR(FIND("-", 'Upload Data'!$B842, Y855 + 1), 1000)</f>
        <v>1000</v>
      </c>
      <c r="AA855" s="30" t="str">
        <f>IFERROR(LEFT('Upload Data'!$B842, Y855 - 1), "")</f>
        <v/>
      </c>
      <c r="AB855" s="30" t="str">
        <f>IFERROR(MID('Upload Data'!$B842, Y855 + 1, Z855 - Y855 - 1), "")</f>
        <v/>
      </c>
      <c r="AC855" s="30">
        <f>IFERROR(VALUE(RIGHT('Upload Data'!$B842, 6)), -1)</f>
        <v>-1</v>
      </c>
    </row>
    <row r="856" spans="1:29">
      <c r="A856" s="29">
        <f t="shared" si="108"/>
        <v>843</v>
      </c>
      <c r="B856" s="28" t="b">
        <f>NOT(IFERROR('Upload Data'!A843 = "ERROR", TRUE))</f>
        <v>1</v>
      </c>
      <c r="C856" s="28">
        <f t="shared" si="109"/>
        <v>843</v>
      </c>
      <c r="D856" s="30" t="b">
        <f>IF(B856, ('Upload Data'!A843 &amp; 'Upload Data'!B843 &amp; 'Upload Data'!D843 &amp; 'Upload Data'!E843 &amp; 'Upload Data'!F843) &lt;&gt; "", FALSE)</f>
        <v>0</v>
      </c>
      <c r="E856" s="28" t="str">
        <f t="shared" si="105"/>
        <v/>
      </c>
      <c r="F856" s="28" t="str">
        <f t="shared" si="106"/>
        <v/>
      </c>
      <c r="G856" s="30" t="b">
        <f t="shared" si="107"/>
        <v>1</v>
      </c>
      <c r="H856" s="30" t="b">
        <f>IFERROR(AND(OR(NOT(D856), 'Upload Data'!$A843 &lt;&gt; "", 'Upload Data'!$B843 &lt;&gt; ""), I856, J856, S856 &lt;= 1), FALSE)</f>
        <v>1</v>
      </c>
      <c r="I856" s="30" t="b">
        <f t="shared" si="110"/>
        <v>1</v>
      </c>
      <c r="J856" s="30" t="b">
        <f t="shared" si="111"/>
        <v>1</v>
      </c>
      <c r="K856" s="31" t="s">
        <v>81</v>
      </c>
      <c r="L856" s="31" t="s">
        <v>81</v>
      </c>
      <c r="M856" s="30" t="b">
        <f>IFERROR(OR(NOT(D856), 'Upload Data'!E843 &lt;&gt; ""), FALSE)</f>
        <v>1</v>
      </c>
      <c r="N856" s="30" t="b">
        <f>IFERROR(OR(AND(NOT(D856), 'Upload Data'!F843 = ""), IFERROR(MATCH('Upload Data'!F843, listTradingRelationship, 0), FALSE)), FALSE)</f>
        <v>1</v>
      </c>
      <c r="O856" s="30"/>
      <c r="P856" s="30"/>
      <c r="Q856" s="30"/>
      <c r="R856" s="30" t="str">
        <f>IFERROR(IF('Upload Data'!$A843 &lt;&gt; "", 'Upload Data'!$A843, 'Upload Data'!$B843) &amp; "-" &amp; 'Upload Data'!$C843, "-")</f>
        <v>-</v>
      </c>
      <c r="S856" s="30">
        <f t="shared" si="112"/>
        <v>0</v>
      </c>
      <c r="T856" s="30"/>
      <c r="U856" s="30" t="b">
        <f>IFERROR(OR('Upload Data'!$A843 = "", IFERROR(AND(LEN('Upload Data'!$A843 ) = 11, LEFT('Upload Data'!$A843, 4) = "FSC-", MID('Upload Data'!$A843, 5, 1) &gt;= "A", MID('Upload Data'!$A843, 5, 1) &lt;= "Z", V856 &gt; 0, INT(V856) = V856), FALSE)), FALSE)</f>
        <v>1</v>
      </c>
      <c r="V856" s="30">
        <f>IFERROR(VALUE(RIGHT('Upload Data'!$A843, 6)), -1)</f>
        <v>-1</v>
      </c>
      <c r="W856" s="30"/>
      <c r="X856" s="30" t="b">
        <f>IFERROR(OR('Upload Data'!$B843 = "", IFERROR(AND(LEN(AA856) &gt;= 2, MATCH(AB856, listCertificateTypes, 0), AC856 &gt; -1, INT(AC856) = AC856), FALSE)), FALSE)</f>
        <v>1</v>
      </c>
      <c r="Y856" s="30">
        <f>IFERROR(FIND("-", 'Upload Data'!$B843, 1), 1000)</f>
        <v>1000</v>
      </c>
      <c r="Z856" s="30">
        <f>IFERROR(FIND("-", 'Upload Data'!$B843, Y856 + 1), 1000)</f>
        <v>1000</v>
      </c>
      <c r="AA856" s="30" t="str">
        <f>IFERROR(LEFT('Upload Data'!$B843, Y856 - 1), "")</f>
        <v/>
      </c>
      <c r="AB856" s="30" t="str">
        <f>IFERROR(MID('Upload Data'!$B843, Y856 + 1, Z856 - Y856 - 1), "")</f>
        <v/>
      </c>
      <c r="AC856" s="30">
        <f>IFERROR(VALUE(RIGHT('Upload Data'!$B843, 6)), -1)</f>
        <v>-1</v>
      </c>
    </row>
    <row r="857" spans="1:29">
      <c r="A857" s="29">
        <f t="shared" si="108"/>
        <v>844</v>
      </c>
      <c r="B857" s="28" t="b">
        <f>NOT(IFERROR('Upload Data'!A844 = "ERROR", TRUE))</f>
        <v>1</v>
      </c>
      <c r="C857" s="28">
        <f t="shared" si="109"/>
        <v>844</v>
      </c>
      <c r="D857" s="30" t="b">
        <f>IF(B857, ('Upload Data'!A844 &amp; 'Upload Data'!B844 &amp; 'Upload Data'!D844 &amp; 'Upload Data'!E844 &amp; 'Upload Data'!F844) &lt;&gt; "", FALSE)</f>
        <v>0</v>
      </c>
      <c r="E857" s="28" t="str">
        <f t="shared" si="105"/>
        <v/>
      </c>
      <c r="F857" s="28" t="str">
        <f t="shared" si="106"/>
        <v/>
      </c>
      <c r="G857" s="30" t="b">
        <f t="shared" si="107"/>
        <v>1</v>
      </c>
      <c r="H857" s="30" t="b">
        <f>IFERROR(AND(OR(NOT(D857), 'Upload Data'!$A844 &lt;&gt; "", 'Upload Data'!$B844 &lt;&gt; ""), I857, J857, S857 &lt;= 1), FALSE)</f>
        <v>1</v>
      </c>
      <c r="I857" s="30" t="b">
        <f t="shared" si="110"/>
        <v>1</v>
      </c>
      <c r="J857" s="30" t="b">
        <f t="shared" si="111"/>
        <v>1</v>
      </c>
      <c r="K857" s="31" t="s">
        <v>81</v>
      </c>
      <c r="L857" s="31" t="s">
        <v>81</v>
      </c>
      <c r="M857" s="30" t="b">
        <f>IFERROR(OR(NOT(D857), 'Upload Data'!E844 &lt;&gt; ""), FALSE)</f>
        <v>1</v>
      </c>
      <c r="N857" s="30" t="b">
        <f>IFERROR(OR(AND(NOT(D857), 'Upload Data'!F844 = ""), IFERROR(MATCH('Upload Data'!F844, listTradingRelationship, 0), FALSE)), FALSE)</f>
        <v>1</v>
      </c>
      <c r="O857" s="30"/>
      <c r="P857" s="30"/>
      <c r="Q857" s="30"/>
      <c r="R857" s="30" t="str">
        <f>IFERROR(IF('Upload Data'!$A844 &lt;&gt; "", 'Upload Data'!$A844, 'Upload Data'!$B844) &amp; "-" &amp; 'Upload Data'!$C844, "-")</f>
        <v>-</v>
      </c>
      <c r="S857" s="30">
        <f t="shared" si="112"/>
        <v>0</v>
      </c>
      <c r="T857" s="30"/>
      <c r="U857" s="30" t="b">
        <f>IFERROR(OR('Upload Data'!$A844 = "", IFERROR(AND(LEN('Upload Data'!$A844 ) = 11, LEFT('Upload Data'!$A844, 4) = "FSC-", MID('Upload Data'!$A844, 5, 1) &gt;= "A", MID('Upload Data'!$A844, 5, 1) &lt;= "Z", V857 &gt; 0, INT(V857) = V857), FALSE)), FALSE)</f>
        <v>1</v>
      </c>
      <c r="V857" s="30">
        <f>IFERROR(VALUE(RIGHT('Upload Data'!$A844, 6)), -1)</f>
        <v>-1</v>
      </c>
      <c r="W857" s="30"/>
      <c r="X857" s="30" t="b">
        <f>IFERROR(OR('Upload Data'!$B844 = "", IFERROR(AND(LEN(AA857) &gt;= 2, MATCH(AB857, listCertificateTypes, 0), AC857 &gt; -1, INT(AC857) = AC857), FALSE)), FALSE)</f>
        <v>1</v>
      </c>
      <c r="Y857" s="30">
        <f>IFERROR(FIND("-", 'Upload Data'!$B844, 1), 1000)</f>
        <v>1000</v>
      </c>
      <c r="Z857" s="30">
        <f>IFERROR(FIND("-", 'Upload Data'!$B844, Y857 + 1), 1000)</f>
        <v>1000</v>
      </c>
      <c r="AA857" s="30" t="str">
        <f>IFERROR(LEFT('Upload Data'!$B844, Y857 - 1), "")</f>
        <v/>
      </c>
      <c r="AB857" s="30" t="str">
        <f>IFERROR(MID('Upload Data'!$B844, Y857 + 1, Z857 - Y857 - 1), "")</f>
        <v/>
      </c>
      <c r="AC857" s="30">
        <f>IFERROR(VALUE(RIGHT('Upload Data'!$B844, 6)), -1)</f>
        <v>-1</v>
      </c>
    </row>
    <row r="858" spans="1:29">
      <c r="A858" s="29">
        <f t="shared" si="108"/>
        <v>845</v>
      </c>
      <c r="B858" s="28" t="b">
        <f>NOT(IFERROR('Upload Data'!A845 = "ERROR", TRUE))</f>
        <v>1</v>
      </c>
      <c r="C858" s="28">
        <f t="shared" si="109"/>
        <v>845</v>
      </c>
      <c r="D858" s="30" t="b">
        <f>IF(B858, ('Upload Data'!A845 &amp; 'Upload Data'!B845 &amp; 'Upload Data'!D845 &amp; 'Upload Data'!E845 &amp; 'Upload Data'!F845) &lt;&gt; "", FALSE)</f>
        <v>0</v>
      </c>
      <c r="E858" s="28" t="str">
        <f t="shared" si="105"/>
        <v/>
      </c>
      <c r="F858" s="28" t="str">
        <f t="shared" si="106"/>
        <v/>
      </c>
      <c r="G858" s="30" t="b">
        <f t="shared" si="107"/>
        <v>1</v>
      </c>
      <c r="H858" s="30" t="b">
        <f>IFERROR(AND(OR(NOT(D858), 'Upload Data'!$A845 &lt;&gt; "", 'Upload Data'!$B845 &lt;&gt; ""), I858, J858, S858 &lt;= 1), FALSE)</f>
        <v>1</v>
      </c>
      <c r="I858" s="30" t="b">
        <f t="shared" si="110"/>
        <v>1</v>
      </c>
      <c r="J858" s="30" t="b">
        <f t="shared" si="111"/>
        <v>1</v>
      </c>
      <c r="K858" s="31" t="s">
        <v>81</v>
      </c>
      <c r="L858" s="31" t="s">
        <v>81</v>
      </c>
      <c r="M858" s="30" t="b">
        <f>IFERROR(OR(NOT(D858), 'Upload Data'!E845 &lt;&gt; ""), FALSE)</f>
        <v>1</v>
      </c>
      <c r="N858" s="30" t="b">
        <f>IFERROR(OR(AND(NOT(D858), 'Upload Data'!F845 = ""), IFERROR(MATCH('Upload Data'!F845, listTradingRelationship, 0), FALSE)), FALSE)</f>
        <v>1</v>
      </c>
      <c r="O858" s="30"/>
      <c r="P858" s="30"/>
      <c r="Q858" s="30"/>
      <c r="R858" s="30" t="str">
        <f>IFERROR(IF('Upload Data'!$A845 &lt;&gt; "", 'Upload Data'!$A845, 'Upload Data'!$B845) &amp; "-" &amp; 'Upload Data'!$C845, "-")</f>
        <v>-</v>
      </c>
      <c r="S858" s="30">
        <f t="shared" si="112"/>
        <v>0</v>
      </c>
      <c r="T858" s="30"/>
      <c r="U858" s="30" t="b">
        <f>IFERROR(OR('Upload Data'!$A845 = "", IFERROR(AND(LEN('Upload Data'!$A845 ) = 11, LEFT('Upload Data'!$A845, 4) = "FSC-", MID('Upload Data'!$A845, 5, 1) &gt;= "A", MID('Upload Data'!$A845, 5, 1) &lt;= "Z", V858 &gt; 0, INT(V858) = V858), FALSE)), FALSE)</f>
        <v>1</v>
      </c>
      <c r="V858" s="30">
        <f>IFERROR(VALUE(RIGHT('Upload Data'!$A845, 6)), -1)</f>
        <v>-1</v>
      </c>
      <c r="W858" s="30"/>
      <c r="X858" s="30" t="b">
        <f>IFERROR(OR('Upload Data'!$B845 = "", IFERROR(AND(LEN(AA858) &gt;= 2, MATCH(AB858, listCertificateTypes, 0), AC858 &gt; -1, INT(AC858) = AC858), FALSE)), FALSE)</f>
        <v>1</v>
      </c>
      <c r="Y858" s="30">
        <f>IFERROR(FIND("-", 'Upload Data'!$B845, 1), 1000)</f>
        <v>1000</v>
      </c>
      <c r="Z858" s="30">
        <f>IFERROR(FIND("-", 'Upload Data'!$B845, Y858 + 1), 1000)</f>
        <v>1000</v>
      </c>
      <c r="AA858" s="30" t="str">
        <f>IFERROR(LEFT('Upload Data'!$B845, Y858 - 1), "")</f>
        <v/>
      </c>
      <c r="AB858" s="30" t="str">
        <f>IFERROR(MID('Upload Data'!$B845, Y858 + 1, Z858 - Y858 - 1), "")</f>
        <v/>
      </c>
      <c r="AC858" s="30">
        <f>IFERROR(VALUE(RIGHT('Upload Data'!$B845, 6)), -1)</f>
        <v>-1</v>
      </c>
    </row>
    <row r="859" spans="1:29">
      <c r="A859" s="29">
        <f t="shared" si="108"/>
        <v>846</v>
      </c>
      <c r="B859" s="28" t="b">
        <f>NOT(IFERROR('Upload Data'!A846 = "ERROR", TRUE))</f>
        <v>1</v>
      </c>
      <c r="C859" s="28">
        <f t="shared" si="109"/>
        <v>846</v>
      </c>
      <c r="D859" s="30" t="b">
        <f>IF(B859, ('Upload Data'!A846 &amp; 'Upload Data'!B846 &amp; 'Upload Data'!D846 &amp; 'Upload Data'!E846 &amp; 'Upload Data'!F846) &lt;&gt; "", FALSE)</f>
        <v>0</v>
      </c>
      <c r="E859" s="28" t="str">
        <f t="shared" si="105"/>
        <v/>
      </c>
      <c r="F859" s="28" t="str">
        <f t="shared" si="106"/>
        <v/>
      </c>
      <c r="G859" s="30" t="b">
        <f t="shared" si="107"/>
        <v>1</v>
      </c>
      <c r="H859" s="30" t="b">
        <f>IFERROR(AND(OR(NOT(D859), 'Upload Data'!$A846 &lt;&gt; "", 'Upload Data'!$B846 &lt;&gt; ""), I859, J859, S859 &lt;= 1), FALSE)</f>
        <v>1</v>
      </c>
      <c r="I859" s="30" t="b">
        <f t="shared" si="110"/>
        <v>1</v>
      </c>
      <c r="J859" s="30" t="b">
        <f t="shared" si="111"/>
        <v>1</v>
      </c>
      <c r="K859" s="31" t="s">
        <v>81</v>
      </c>
      <c r="L859" s="31" t="s">
        <v>81</v>
      </c>
      <c r="M859" s="30" t="b">
        <f>IFERROR(OR(NOT(D859), 'Upload Data'!E846 &lt;&gt; ""), FALSE)</f>
        <v>1</v>
      </c>
      <c r="N859" s="30" t="b">
        <f>IFERROR(OR(AND(NOT(D859), 'Upload Data'!F846 = ""), IFERROR(MATCH('Upload Data'!F846, listTradingRelationship, 0), FALSE)), FALSE)</f>
        <v>1</v>
      </c>
      <c r="O859" s="30"/>
      <c r="P859" s="30"/>
      <c r="Q859" s="30"/>
      <c r="R859" s="30" t="str">
        <f>IFERROR(IF('Upload Data'!$A846 &lt;&gt; "", 'Upload Data'!$A846, 'Upload Data'!$B846) &amp; "-" &amp; 'Upload Data'!$C846, "-")</f>
        <v>-</v>
      </c>
      <c r="S859" s="30">
        <f t="shared" si="112"/>
        <v>0</v>
      </c>
      <c r="T859" s="30"/>
      <c r="U859" s="30" t="b">
        <f>IFERROR(OR('Upload Data'!$A846 = "", IFERROR(AND(LEN('Upload Data'!$A846 ) = 11, LEFT('Upload Data'!$A846, 4) = "FSC-", MID('Upload Data'!$A846, 5, 1) &gt;= "A", MID('Upload Data'!$A846, 5, 1) &lt;= "Z", V859 &gt; 0, INT(V859) = V859), FALSE)), FALSE)</f>
        <v>1</v>
      </c>
      <c r="V859" s="30">
        <f>IFERROR(VALUE(RIGHT('Upload Data'!$A846, 6)), -1)</f>
        <v>-1</v>
      </c>
      <c r="W859" s="30"/>
      <c r="X859" s="30" t="b">
        <f>IFERROR(OR('Upload Data'!$B846 = "", IFERROR(AND(LEN(AA859) &gt;= 2, MATCH(AB859, listCertificateTypes, 0), AC859 &gt; -1, INT(AC859) = AC859), FALSE)), FALSE)</f>
        <v>1</v>
      </c>
      <c r="Y859" s="30">
        <f>IFERROR(FIND("-", 'Upload Data'!$B846, 1), 1000)</f>
        <v>1000</v>
      </c>
      <c r="Z859" s="30">
        <f>IFERROR(FIND("-", 'Upload Data'!$B846, Y859 + 1), 1000)</f>
        <v>1000</v>
      </c>
      <c r="AA859" s="30" t="str">
        <f>IFERROR(LEFT('Upload Data'!$B846, Y859 - 1), "")</f>
        <v/>
      </c>
      <c r="AB859" s="30" t="str">
        <f>IFERROR(MID('Upload Data'!$B846, Y859 + 1, Z859 - Y859 - 1), "")</f>
        <v/>
      </c>
      <c r="AC859" s="30">
        <f>IFERROR(VALUE(RIGHT('Upload Data'!$B846, 6)), -1)</f>
        <v>-1</v>
      </c>
    </row>
    <row r="860" spans="1:29">
      <c r="A860" s="29">
        <f t="shared" si="108"/>
        <v>847</v>
      </c>
      <c r="B860" s="28" t="b">
        <f>NOT(IFERROR('Upload Data'!A847 = "ERROR", TRUE))</f>
        <v>1</v>
      </c>
      <c r="C860" s="28">
        <f t="shared" si="109"/>
        <v>847</v>
      </c>
      <c r="D860" s="30" t="b">
        <f>IF(B860, ('Upload Data'!A847 &amp; 'Upload Data'!B847 &amp; 'Upload Data'!D847 &amp; 'Upload Data'!E847 &amp; 'Upload Data'!F847) &lt;&gt; "", FALSE)</f>
        <v>0</v>
      </c>
      <c r="E860" s="28" t="str">
        <f t="shared" si="105"/>
        <v/>
      </c>
      <c r="F860" s="28" t="str">
        <f t="shared" si="106"/>
        <v/>
      </c>
      <c r="G860" s="30" t="b">
        <f t="shared" si="107"/>
        <v>1</v>
      </c>
      <c r="H860" s="30" t="b">
        <f>IFERROR(AND(OR(NOT(D860), 'Upload Data'!$A847 &lt;&gt; "", 'Upload Data'!$B847 &lt;&gt; ""), I860, J860, S860 &lt;= 1), FALSE)</f>
        <v>1</v>
      </c>
      <c r="I860" s="30" t="b">
        <f t="shared" si="110"/>
        <v>1</v>
      </c>
      <c r="J860" s="30" t="b">
        <f t="shared" si="111"/>
        <v>1</v>
      </c>
      <c r="K860" s="31" t="s">
        <v>81</v>
      </c>
      <c r="L860" s="31" t="s">
        <v>81</v>
      </c>
      <c r="M860" s="30" t="b">
        <f>IFERROR(OR(NOT(D860), 'Upload Data'!E847 &lt;&gt; ""), FALSE)</f>
        <v>1</v>
      </c>
      <c r="N860" s="30" t="b">
        <f>IFERROR(OR(AND(NOT(D860), 'Upload Data'!F847 = ""), IFERROR(MATCH('Upload Data'!F847, listTradingRelationship, 0), FALSE)), FALSE)</f>
        <v>1</v>
      </c>
      <c r="O860" s="30"/>
      <c r="P860" s="30"/>
      <c r="Q860" s="30"/>
      <c r="R860" s="30" t="str">
        <f>IFERROR(IF('Upload Data'!$A847 &lt;&gt; "", 'Upload Data'!$A847, 'Upload Data'!$B847) &amp; "-" &amp; 'Upload Data'!$C847, "-")</f>
        <v>-</v>
      </c>
      <c r="S860" s="30">
        <f t="shared" si="112"/>
        <v>0</v>
      </c>
      <c r="T860" s="30"/>
      <c r="U860" s="30" t="b">
        <f>IFERROR(OR('Upload Data'!$A847 = "", IFERROR(AND(LEN('Upload Data'!$A847 ) = 11, LEFT('Upload Data'!$A847, 4) = "FSC-", MID('Upload Data'!$A847, 5, 1) &gt;= "A", MID('Upload Data'!$A847, 5, 1) &lt;= "Z", V860 &gt; 0, INT(V860) = V860), FALSE)), FALSE)</f>
        <v>1</v>
      </c>
      <c r="V860" s="30">
        <f>IFERROR(VALUE(RIGHT('Upload Data'!$A847, 6)), -1)</f>
        <v>-1</v>
      </c>
      <c r="W860" s="30"/>
      <c r="X860" s="30" t="b">
        <f>IFERROR(OR('Upload Data'!$B847 = "", IFERROR(AND(LEN(AA860) &gt;= 2, MATCH(AB860, listCertificateTypes, 0), AC860 &gt; -1, INT(AC860) = AC860), FALSE)), FALSE)</f>
        <v>1</v>
      </c>
      <c r="Y860" s="30">
        <f>IFERROR(FIND("-", 'Upload Data'!$B847, 1), 1000)</f>
        <v>1000</v>
      </c>
      <c r="Z860" s="30">
        <f>IFERROR(FIND("-", 'Upload Data'!$B847, Y860 + 1), 1000)</f>
        <v>1000</v>
      </c>
      <c r="AA860" s="30" t="str">
        <f>IFERROR(LEFT('Upload Data'!$B847, Y860 - 1), "")</f>
        <v/>
      </c>
      <c r="AB860" s="30" t="str">
        <f>IFERROR(MID('Upload Data'!$B847, Y860 + 1, Z860 - Y860 - 1), "")</f>
        <v/>
      </c>
      <c r="AC860" s="30">
        <f>IFERROR(VALUE(RIGHT('Upload Data'!$B847, 6)), -1)</f>
        <v>-1</v>
      </c>
    </row>
    <row r="861" spans="1:29">
      <c r="A861" s="29">
        <f t="shared" si="108"/>
        <v>848</v>
      </c>
      <c r="B861" s="28" t="b">
        <f>NOT(IFERROR('Upload Data'!A848 = "ERROR", TRUE))</f>
        <v>1</v>
      </c>
      <c r="C861" s="28">
        <f t="shared" si="109"/>
        <v>848</v>
      </c>
      <c r="D861" s="30" t="b">
        <f>IF(B861, ('Upload Data'!A848 &amp; 'Upload Data'!B848 &amp; 'Upload Data'!D848 &amp; 'Upload Data'!E848 &amp; 'Upload Data'!F848) &lt;&gt; "", FALSE)</f>
        <v>0</v>
      </c>
      <c r="E861" s="28" t="str">
        <f t="shared" si="105"/>
        <v/>
      </c>
      <c r="F861" s="28" t="str">
        <f t="shared" si="106"/>
        <v/>
      </c>
      <c r="G861" s="30" t="b">
        <f t="shared" si="107"/>
        <v>1</v>
      </c>
      <c r="H861" s="30" t="b">
        <f>IFERROR(AND(OR(NOT(D861), 'Upload Data'!$A848 &lt;&gt; "", 'Upload Data'!$B848 &lt;&gt; ""), I861, J861, S861 &lt;= 1), FALSE)</f>
        <v>1</v>
      </c>
      <c r="I861" s="30" t="b">
        <f t="shared" si="110"/>
        <v>1</v>
      </c>
      <c r="J861" s="30" t="b">
        <f t="shared" si="111"/>
        <v>1</v>
      </c>
      <c r="K861" s="31" t="s">
        <v>81</v>
      </c>
      <c r="L861" s="31" t="s">
        <v>81</v>
      </c>
      <c r="M861" s="30" t="b">
        <f>IFERROR(OR(NOT(D861), 'Upload Data'!E848 &lt;&gt; ""), FALSE)</f>
        <v>1</v>
      </c>
      <c r="N861" s="30" t="b">
        <f>IFERROR(OR(AND(NOT(D861), 'Upload Data'!F848 = ""), IFERROR(MATCH('Upload Data'!F848, listTradingRelationship, 0), FALSE)), FALSE)</f>
        <v>1</v>
      </c>
      <c r="O861" s="30"/>
      <c r="P861" s="30"/>
      <c r="Q861" s="30"/>
      <c r="R861" s="30" t="str">
        <f>IFERROR(IF('Upload Data'!$A848 &lt;&gt; "", 'Upload Data'!$A848, 'Upload Data'!$B848) &amp; "-" &amp; 'Upload Data'!$C848, "-")</f>
        <v>-</v>
      </c>
      <c r="S861" s="30">
        <f t="shared" si="112"/>
        <v>0</v>
      </c>
      <c r="T861" s="30"/>
      <c r="U861" s="30" t="b">
        <f>IFERROR(OR('Upload Data'!$A848 = "", IFERROR(AND(LEN('Upload Data'!$A848 ) = 11, LEFT('Upload Data'!$A848, 4) = "FSC-", MID('Upload Data'!$A848, 5, 1) &gt;= "A", MID('Upload Data'!$A848, 5, 1) &lt;= "Z", V861 &gt; 0, INT(V861) = V861), FALSE)), FALSE)</f>
        <v>1</v>
      </c>
      <c r="V861" s="30">
        <f>IFERROR(VALUE(RIGHT('Upload Data'!$A848, 6)), -1)</f>
        <v>-1</v>
      </c>
      <c r="W861" s="30"/>
      <c r="X861" s="30" t="b">
        <f>IFERROR(OR('Upload Data'!$B848 = "", IFERROR(AND(LEN(AA861) &gt;= 2, MATCH(AB861, listCertificateTypes, 0), AC861 &gt; -1, INT(AC861) = AC861), FALSE)), FALSE)</f>
        <v>1</v>
      </c>
      <c r="Y861" s="30">
        <f>IFERROR(FIND("-", 'Upload Data'!$B848, 1), 1000)</f>
        <v>1000</v>
      </c>
      <c r="Z861" s="30">
        <f>IFERROR(FIND("-", 'Upload Data'!$B848, Y861 + 1), 1000)</f>
        <v>1000</v>
      </c>
      <c r="AA861" s="30" t="str">
        <f>IFERROR(LEFT('Upload Data'!$B848, Y861 - 1), "")</f>
        <v/>
      </c>
      <c r="AB861" s="30" t="str">
        <f>IFERROR(MID('Upload Data'!$B848, Y861 + 1, Z861 - Y861 - 1), "")</f>
        <v/>
      </c>
      <c r="AC861" s="30">
        <f>IFERROR(VALUE(RIGHT('Upload Data'!$B848, 6)), -1)</f>
        <v>-1</v>
      </c>
    </row>
    <row r="862" spans="1:29">
      <c r="A862" s="29">
        <f t="shared" si="108"/>
        <v>849</v>
      </c>
      <c r="B862" s="28" t="b">
        <f>NOT(IFERROR('Upload Data'!A849 = "ERROR", TRUE))</f>
        <v>1</v>
      </c>
      <c r="C862" s="28">
        <f t="shared" si="109"/>
        <v>849</v>
      </c>
      <c r="D862" s="30" t="b">
        <f>IF(B862, ('Upload Data'!A849 &amp; 'Upload Data'!B849 &amp; 'Upload Data'!D849 &amp; 'Upload Data'!E849 &amp; 'Upload Data'!F849) &lt;&gt; "", FALSE)</f>
        <v>0</v>
      </c>
      <c r="E862" s="28" t="str">
        <f t="shared" si="105"/>
        <v/>
      </c>
      <c r="F862" s="28" t="str">
        <f t="shared" si="106"/>
        <v/>
      </c>
      <c r="G862" s="30" t="b">
        <f t="shared" si="107"/>
        <v>1</v>
      </c>
      <c r="H862" s="30" t="b">
        <f>IFERROR(AND(OR(NOT(D862), 'Upload Data'!$A849 &lt;&gt; "", 'Upload Data'!$B849 &lt;&gt; ""), I862, J862, S862 &lt;= 1), FALSE)</f>
        <v>1</v>
      </c>
      <c r="I862" s="30" t="b">
        <f t="shared" si="110"/>
        <v>1</v>
      </c>
      <c r="J862" s="30" t="b">
        <f t="shared" si="111"/>
        <v>1</v>
      </c>
      <c r="K862" s="31" t="s">
        <v>81</v>
      </c>
      <c r="L862" s="31" t="s">
        <v>81</v>
      </c>
      <c r="M862" s="30" t="b">
        <f>IFERROR(OR(NOT(D862), 'Upload Data'!E849 &lt;&gt; ""), FALSE)</f>
        <v>1</v>
      </c>
      <c r="N862" s="30" t="b">
        <f>IFERROR(OR(AND(NOT(D862), 'Upload Data'!F849 = ""), IFERROR(MATCH('Upload Data'!F849, listTradingRelationship, 0), FALSE)), FALSE)</f>
        <v>1</v>
      </c>
      <c r="O862" s="30"/>
      <c r="P862" s="30"/>
      <c r="Q862" s="30"/>
      <c r="R862" s="30" t="str">
        <f>IFERROR(IF('Upload Data'!$A849 &lt;&gt; "", 'Upload Data'!$A849, 'Upload Data'!$B849) &amp; "-" &amp; 'Upload Data'!$C849, "-")</f>
        <v>-</v>
      </c>
      <c r="S862" s="30">
        <f t="shared" si="112"/>
        <v>0</v>
      </c>
      <c r="T862" s="30"/>
      <c r="U862" s="30" t="b">
        <f>IFERROR(OR('Upload Data'!$A849 = "", IFERROR(AND(LEN('Upload Data'!$A849 ) = 11, LEFT('Upload Data'!$A849, 4) = "FSC-", MID('Upload Data'!$A849, 5, 1) &gt;= "A", MID('Upload Data'!$A849, 5, 1) &lt;= "Z", V862 &gt; 0, INT(V862) = V862), FALSE)), FALSE)</f>
        <v>1</v>
      </c>
      <c r="V862" s="30">
        <f>IFERROR(VALUE(RIGHT('Upload Data'!$A849, 6)), -1)</f>
        <v>-1</v>
      </c>
      <c r="W862" s="30"/>
      <c r="X862" s="30" t="b">
        <f>IFERROR(OR('Upload Data'!$B849 = "", IFERROR(AND(LEN(AA862) &gt;= 2, MATCH(AB862, listCertificateTypes, 0), AC862 &gt; -1, INT(AC862) = AC862), FALSE)), FALSE)</f>
        <v>1</v>
      </c>
      <c r="Y862" s="30">
        <f>IFERROR(FIND("-", 'Upload Data'!$B849, 1), 1000)</f>
        <v>1000</v>
      </c>
      <c r="Z862" s="30">
        <f>IFERROR(FIND("-", 'Upload Data'!$B849, Y862 + 1), 1000)</f>
        <v>1000</v>
      </c>
      <c r="AA862" s="30" t="str">
        <f>IFERROR(LEFT('Upload Data'!$B849, Y862 - 1), "")</f>
        <v/>
      </c>
      <c r="AB862" s="30" t="str">
        <f>IFERROR(MID('Upload Data'!$B849, Y862 + 1, Z862 - Y862 - 1), "")</f>
        <v/>
      </c>
      <c r="AC862" s="30">
        <f>IFERROR(VALUE(RIGHT('Upload Data'!$B849, 6)), -1)</f>
        <v>-1</v>
      </c>
    </row>
    <row r="863" spans="1:29">
      <c r="A863" s="29">
        <f t="shared" si="108"/>
        <v>850</v>
      </c>
      <c r="B863" s="28" t="b">
        <f>NOT(IFERROR('Upload Data'!A850 = "ERROR", TRUE))</f>
        <v>1</v>
      </c>
      <c r="C863" s="28">
        <f t="shared" si="109"/>
        <v>850</v>
      </c>
      <c r="D863" s="30" t="b">
        <f>IF(B863, ('Upload Data'!A850 &amp; 'Upload Data'!B850 &amp; 'Upload Data'!D850 &amp; 'Upload Data'!E850 &amp; 'Upload Data'!F850) &lt;&gt; "", FALSE)</f>
        <v>0</v>
      </c>
      <c r="E863" s="28" t="str">
        <f t="shared" si="105"/>
        <v/>
      </c>
      <c r="F863" s="28" t="str">
        <f t="shared" si="106"/>
        <v/>
      </c>
      <c r="G863" s="30" t="b">
        <f t="shared" si="107"/>
        <v>1</v>
      </c>
      <c r="H863" s="30" t="b">
        <f>IFERROR(AND(OR(NOT(D863), 'Upload Data'!$A850 &lt;&gt; "", 'Upload Data'!$B850 &lt;&gt; ""), I863, J863, S863 &lt;= 1), FALSE)</f>
        <v>1</v>
      </c>
      <c r="I863" s="30" t="b">
        <f t="shared" si="110"/>
        <v>1</v>
      </c>
      <c r="J863" s="30" t="b">
        <f t="shared" si="111"/>
        <v>1</v>
      </c>
      <c r="K863" s="31" t="s">
        <v>81</v>
      </c>
      <c r="L863" s="31" t="s">
        <v>81</v>
      </c>
      <c r="M863" s="30" t="b">
        <f>IFERROR(OR(NOT(D863), 'Upload Data'!E850 &lt;&gt; ""), FALSE)</f>
        <v>1</v>
      </c>
      <c r="N863" s="30" t="b">
        <f>IFERROR(OR(AND(NOT(D863), 'Upload Data'!F850 = ""), IFERROR(MATCH('Upload Data'!F850, listTradingRelationship, 0), FALSE)), FALSE)</f>
        <v>1</v>
      </c>
      <c r="O863" s="30"/>
      <c r="P863" s="30"/>
      <c r="Q863" s="30"/>
      <c r="R863" s="30" t="str">
        <f>IFERROR(IF('Upload Data'!$A850 &lt;&gt; "", 'Upload Data'!$A850, 'Upload Data'!$B850) &amp; "-" &amp; 'Upload Data'!$C850, "-")</f>
        <v>-</v>
      </c>
      <c r="S863" s="30">
        <f t="shared" si="112"/>
        <v>0</v>
      </c>
      <c r="T863" s="30"/>
      <c r="U863" s="30" t="b">
        <f>IFERROR(OR('Upload Data'!$A850 = "", IFERROR(AND(LEN('Upload Data'!$A850 ) = 11, LEFT('Upload Data'!$A850, 4) = "FSC-", MID('Upload Data'!$A850, 5, 1) &gt;= "A", MID('Upload Data'!$A850, 5, 1) &lt;= "Z", V863 &gt; 0, INT(V863) = V863), FALSE)), FALSE)</f>
        <v>1</v>
      </c>
      <c r="V863" s="30">
        <f>IFERROR(VALUE(RIGHT('Upload Data'!$A850, 6)), -1)</f>
        <v>-1</v>
      </c>
      <c r="W863" s="30"/>
      <c r="X863" s="30" t="b">
        <f>IFERROR(OR('Upload Data'!$B850 = "", IFERROR(AND(LEN(AA863) &gt;= 2, MATCH(AB863, listCertificateTypes, 0), AC863 &gt; -1, INT(AC863) = AC863), FALSE)), FALSE)</f>
        <v>1</v>
      </c>
      <c r="Y863" s="30">
        <f>IFERROR(FIND("-", 'Upload Data'!$B850, 1), 1000)</f>
        <v>1000</v>
      </c>
      <c r="Z863" s="30">
        <f>IFERROR(FIND("-", 'Upload Data'!$B850, Y863 + 1), 1000)</f>
        <v>1000</v>
      </c>
      <c r="AA863" s="30" t="str">
        <f>IFERROR(LEFT('Upload Data'!$B850, Y863 - 1), "")</f>
        <v/>
      </c>
      <c r="AB863" s="30" t="str">
        <f>IFERROR(MID('Upload Data'!$B850, Y863 + 1, Z863 - Y863 - 1), "")</f>
        <v/>
      </c>
      <c r="AC863" s="30">
        <f>IFERROR(VALUE(RIGHT('Upload Data'!$B850, 6)), -1)</f>
        <v>-1</v>
      </c>
    </row>
    <row r="864" spans="1:29">
      <c r="A864" s="29">
        <f t="shared" si="108"/>
        <v>851</v>
      </c>
      <c r="B864" s="28" t="b">
        <f>NOT(IFERROR('Upload Data'!A851 = "ERROR", TRUE))</f>
        <v>1</v>
      </c>
      <c r="C864" s="28">
        <f t="shared" si="109"/>
        <v>851</v>
      </c>
      <c r="D864" s="30" t="b">
        <f>IF(B864, ('Upload Data'!A851 &amp; 'Upload Data'!B851 &amp; 'Upload Data'!D851 &amp; 'Upload Data'!E851 &amp; 'Upload Data'!F851) &lt;&gt; "", FALSE)</f>
        <v>0</v>
      </c>
      <c r="E864" s="28" t="str">
        <f t="shared" si="105"/>
        <v/>
      </c>
      <c r="F864" s="28" t="str">
        <f t="shared" si="106"/>
        <v/>
      </c>
      <c r="G864" s="30" t="b">
        <f t="shared" si="107"/>
        <v>1</v>
      </c>
      <c r="H864" s="30" t="b">
        <f>IFERROR(AND(OR(NOT(D864), 'Upload Data'!$A851 &lt;&gt; "", 'Upload Data'!$B851 &lt;&gt; ""), I864, J864, S864 &lt;= 1), FALSE)</f>
        <v>1</v>
      </c>
      <c r="I864" s="30" t="b">
        <f t="shared" si="110"/>
        <v>1</v>
      </c>
      <c r="J864" s="30" t="b">
        <f t="shared" si="111"/>
        <v>1</v>
      </c>
      <c r="K864" s="31" t="s">
        <v>81</v>
      </c>
      <c r="L864" s="31" t="s">
        <v>81</v>
      </c>
      <c r="M864" s="30" t="b">
        <f>IFERROR(OR(NOT(D864), 'Upload Data'!E851 &lt;&gt; ""), FALSE)</f>
        <v>1</v>
      </c>
      <c r="N864" s="30" t="b">
        <f>IFERROR(OR(AND(NOT(D864), 'Upload Data'!F851 = ""), IFERROR(MATCH('Upload Data'!F851, listTradingRelationship, 0), FALSE)), FALSE)</f>
        <v>1</v>
      </c>
      <c r="O864" s="30"/>
      <c r="P864" s="30"/>
      <c r="Q864" s="30"/>
      <c r="R864" s="30" t="str">
        <f>IFERROR(IF('Upload Data'!$A851 &lt;&gt; "", 'Upload Data'!$A851, 'Upload Data'!$B851) &amp; "-" &amp; 'Upload Data'!$C851, "-")</f>
        <v>-</v>
      </c>
      <c r="S864" s="30">
        <f t="shared" si="112"/>
        <v>0</v>
      </c>
      <c r="T864" s="30"/>
      <c r="U864" s="30" t="b">
        <f>IFERROR(OR('Upload Data'!$A851 = "", IFERROR(AND(LEN('Upload Data'!$A851 ) = 11, LEFT('Upload Data'!$A851, 4) = "FSC-", MID('Upload Data'!$A851, 5, 1) &gt;= "A", MID('Upload Data'!$A851, 5, 1) &lt;= "Z", V864 &gt; 0, INT(V864) = V864), FALSE)), FALSE)</f>
        <v>1</v>
      </c>
      <c r="V864" s="30">
        <f>IFERROR(VALUE(RIGHT('Upload Data'!$A851, 6)), -1)</f>
        <v>-1</v>
      </c>
      <c r="W864" s="30"/>
      <c r="X864" s="30" t="b">
        <f>IFERROR(OR('Upload Data'!$B851 = "", IFERROR(AND(LEN(AA864) &gt;= 2, MATCH(AB864, listCertificateTypes, 0), AC864 &gt; -1, INT(AC864) = AC864), FALSE)), FALSE)</f>
        <v>1</v>
      </c>
      <c r="Y864" s="30">
        <f>IFERROR(FIND("-", 'Upload Data'!$B851, 1), 1000)</f>
        <v>1000</v>
      </c>
      <c r="Z864" s="30">
        <f>IFERROR(FIND("-", 'Upload Data'!$B851, Y864 + 1), 1000)</f>
        <v>1000</v>
      </c>
      <c r="AA864" s="30" t="str">
        <f>IFERROR(LEFT('Upload Data'!$B851, Y864 - 1), "")</f>
        <v/>
      </c>
      <c r="AB864" s="30" t="str">
        <f>IFERROR(MID('Upload Data'!$B851, Y864 + 1, Z864 - Y864 - 1), "")</f>
        <v/>
      </c>
      <c r="AC864" s="30">
        <f>IFERROR(VALUE(RIGHT('Upload Data'!$B851, 6)), -1)</f>
        <v>-1</v>
      </c>
    </row>
    <row r="865" spans="1:29">
      <c r="A865" s="29">
        <f t="shared" si="108"/>
        <v>852</v>
      </c>
      <c r="B865" s="28" t="b">
        <f>NOT(IFERROR('Upload Data'!A852 = "ERROR", TRUE))</f>
        <v>1</v>
      </c>
      <c r="C865" s="28">
        <f t="shared" si="109"/>
        <v>852</v>
      </c>
      <c r="D865" s="30" t="b">
        <f>IF(B865, ('Upload Data'!A852 &amp; 'Upload Data'!B852 &amp; 'Upload Data'!D852 &amp; 'Upload Data'!E852 &amp; 'Upload Data'!F852) &lt;&gt; "", FALSE)</f>
        <v>0</v>
      </c>
      <c r="E865" s="28" t="str">
        <f t="shared" si="105"/>
        <v/>
      </c>
      <c r="F865" s="28" t="str">
        <f t="shared" si="106"/>
        <v/>
      </c>
      <c r="G865" s="30" t="b">
        <f t="shared" si="107"/>
        <v>1</v>
      </c>
      <c r="H865" s="30" t="b">
        <f>IFERROR(AND(OR(NOT(D865), 'Upload Data'!$A852 &lt;&gt; "", 'Upload Data'!$B852 &lt;&gt; ""), I865, J865, S865 &lt;= 1), FALSE)</f>
        <v>1</v>
      </c>
      <c r="I865" s="30" t="b">
        <f t="shared" si="110"/>
        <v>1</v>
      </c>
      <c r="J865" s="30" t="b">
        <f t="shared" si="111"/>
        <v>1</v>
      </c>
      <c r="K865" s="31" t="s">
        <v>81</v>
      </c>
      <c r="L865" s="31" t="s">
        <v>81</v>
      </c>
      <c r="M865" s="30" t="b">
        <f>IFERROR(OR(NOT(D865), 'Upload Data'!E852 &lt;&gt; ""), FALSE)</f>
        <v>1</v>
      </c>
      <c r="N865" s="30" t="b">
        <f>IFERROR(OR(AND(NOT(D865), 'Upload Data'!F852 = ""), IFERROR(MATCH('Upload Data'!F852, listTradingRelationship, 0), FALSE)), FALSE)</f>
        <v>1</v>
      </c>
      <c r="O865" s="30"/>
      <c r="P865" s="30"/>
      <c r="Q865" s="30"/>
      <c r="R865" s="30" t="str">
        <f>IFERROR(IF('Upload Data'!$A852 &lt;&gt; "", 'Upload Data'!$A852, 'Upload Data'!$B852) &amp; "-" &amp; 'Upload Data'!$C852, "-")</f>
        <v>-</v>
      </c>
      <c r="S865" s="30">
        <f t="shared" si="112"/>
        <v>0</v>
      </c>
      <c r="T865" s="30"/>
      <c r="U865" s="30" t="b">
        <f>IFERROR(OR('Upload Data'!$A852 = "", IFERROR(AND(LEN('Upload Data'!$A852 ) = 11, LEFT('Upload Data'!$A852, 4) = "FSC-", MID('Upload Data'!$A852, 5, 1) &gt;= "A", MID('Upload Data'!$A852, 5, 1) &lt;= "Z", V865 &gt; 0, INT(V865) = V865), FALSE)), FALSE)</f>
        <v>1</v>
      </c>
      <c r="V865" s="30">
        <f>IFERROR(VALUE(RIGHT('Upload Data'!$A852, 6)), -1)</f>
        <v>-1</v>
      </c>
      <c r="W865" s="30"/>
      <c r="X865" s="30" t="b">
        <f>IFERROR(OR('Upload Data'!$B852 = "", IFERROR(AND(LEN(AA865) &gt;= 2, MATCH(AB865, listCertificateTypes, 0), AC865 &gt; -1, INT(AC865) = AC865), FALSE)), FALSE)</f>
        <v>1</v>
      </c>
      <c r="Y865" s="30">
        <f>IFERROR(FIND("-", 'Upload Data'!$B852, 1), 1000)</f>
        <v>1000</v>
      </c>
      <c r="Z865" s="30">
        <f>IFERROR(FIND("-", 'Upload Data'!$B852, Y865 + 1), 1000)</f>
        <v>1000</v>
      </c>
      <c r="AA865" s="30" t="str">
        <f>IFERROR(LEFT('Upload Data'!$B852, Y865 - 1), "")</f>
        <v/>
      </c>
      <c r="AB865" s="30" t="str">
        <f>IFERROR(MID('Upload Data'!$B852, Y865 + 1, Z865 - Y865 - 1), "")</f>
        <v/>
      </c>
      <c r="AC865" s="30">
        <f>IFERROR(VALUE(RIGHT('Upload Data'!$B852, 6)), -1)</f>
        <v>-1</v>
      </c>
    </row>
    <row r="866" spans="1:29">
      <c r="A866" s="29">
        <f t="shared" si="108"/>
        <v>853</v>
      </c>
      <c r="B866" s="28" t="b">
        <f>NOT(IFERROR('Upload Data'!A853 = "ERROR", TRUE))</f>
        <v>1</v>
      </c>
      <c r="C866" s="28">
        <f t="shared" si="109"/>
        <v>853</v>
      </c>
      <c r="D866" s="30" t="b">
        <f>IF(B866, ('Upload Data'!A853 &amp; 'Upload Data'!B853 &amp; 'Upload Data'!D853 &amp; 'Upload Data'!E853 &amp; 'Upload Data'!F853) &lt;&gt; "", FALSE)</f>
        <v>0</v>
      </c>
      <c r="E866" s="28" t="str">
        <f t="shared" si="105"/>
        <v/>
      </c>
      <c r="F866" s="28" t="str">
        <f t="shared" si="106"/>
        <v/>
      </c>
      <c r="G866" s="30" t="b">
        <f t="shared" si="107"/>
        <v>1</v>
      </c>
      <c r="H866" s="30" t="b">
        <f>IFERROR(AND(OR(NOT(D866), 'Upload Data'!$A853 &lt;&gt; "", 'Upload Data'!$B853 &lt;&gt; ""), I866, J866, S866 &lt;= 1), FALSE)</f>
        <v>1</v>
      </c>
      <c r="I866" s="30" t="b">
        <f t="shared" si="110"/>
        <v>1</v>
      </c>
      <c r="J866" s="30" t="b">
        <f t="shared" si="111"/>
        <v>1</v>
      </c>
      <c r="K866" s="31" t="s">
        <v>81</v>
      </c>
      <c r="L866" s="31" t="s">
        <v>81</v>
      </c>
      <c r="M866" s="30" t="b">
        <f>IFERROR(OR(NOT(D866), 'Upload Data'!E853 &lt;&gt; ""), FALSE)</f>
        <v>1</v>
      </c>
      <c r="N866" s="30" t="b">
        <f>IFERROR(OR(AND(NOT(D866), 'Upload Data'!F853 = ""), IFERROR(MATCH('Upload Data'!F853, listTradingRelationship, 0), FALSE)), FALSE)</f>
        <v>1</v>
      </c>
      <c r="O866" s="30"/>
      <c r="P866" s="30"/>
      <c r="Q866" s="30"/>
      <c r="R866" s="30" t="str">
        <f>IFERROR(IF('Upload Data'!$A853 &lt;&gt; "", 'Upload Data'!$A853, 'Upload Data'!$B853) &amp; "-" &amp; 'Upload Data'!$C853, "-")</f>
        <v>-</v>
      </c>
      <c r="S866" s="30">
        <f t="shared" si="112"/>
        <v>0</v>
      </c>
      <c r="T866" s="30"/>
      <c r="U866" s="30" t="b">
        <f>IFERROR(OR('Upload Data'!$A853 = "", IFERROR(AND(LEN('Upload Data'!$A853 ) = 11, LEFT('Upload Data'!$A853, 4) = "FSC-", MID('Upload Data'!$A853, 5, 1) &gt;= "A", MID('Upload Data'!$A853, 5, 1) &lt;= "Z", V866 &gt; 0, INT(V866) = V866), FALSE)), FALSE)</f>
        <v>1</v>
      </c>
      <c r="V866" s="30">
        <f>IFERROR(VALUE(RIGHT('Upload Data'!$A853, 6)), -1)</f>
        <v>-1</v>
      </c>
      <c r="W866" s="30"/>
      <c r="X866" s="30" t="b">
        <f>IFERROR(OR('Upload Data'!$B853 = "", IFERROR(AND(LEN(AA866) &gt;= 2, MATCH(AB866, listCertificateTypes, 0), AC866 &gt; -1, INT(AC866) = AC866), FALSE)), FALSE)</f>
        <v>1</v>
      </c>
      <c r="Y866" s="30">
        <f>IFERROR(FIND("-", 'Upload Data'!$B853, 1), 1000)</f>
        <v>1000</v>
      </c>
      <c r="Z866" s="30">
        <f>IFERROR(FIND("-", 'Upload Data'!$B853, Y866 + 1), 1000)</f>
        <v>1000</v>
      </c>
      <c r="AA866" s="30" t="str">
        <f>IFERROR(LEFT('Upload Data'!$B853, Y866 - 1), "")</f>
        <v/>
      </c>
      <c r="AB866" s="30" t="str">
        <f>IFERROR(MID('Upload Data'!$B853, Y866 + 1, Z866 - Y866 - 1), "")</f>
        <v/>
      </c>
      <c r="AC866" s="30">
        <f>IFERROR(VALUE(RIGHT('Upload Data'!$B853, 6)), -1)</f>
        <v>-1</v>
      </c>
    </row>
    <row r="867" spans="1:29">
      <c r="A867" s="29">
        <f t="shared" si="108"/>
        <v>854</v>
      </c>
      <c r="B867" s="28" t="b">
        <f>NOT(IFERROR('Upload Data'!A854 = "ERROR", TRUE))</f>
        <v>1</v>
      </c>
      <c r="C867" s="28">
        <f t="shared" si="109"/>
        <v>854</v>
      </c>
      <c r="D867" s="30" t="b">
        <f>IF(B867, ('Upload Data'!A854 &amp; 'Upload Data'!B854 &amp; 'Upload Data'!D854 &amp; 'Upload Data'!E854 &amp; 'Upload Data'!F854) &lt;&gt; "", FALSE)</f>
        <v>0</v>
      </c>
      <c r="E867" s="28" t="str">
        <f t="shared" si="105"/>
        <v/>
      </c>
      <c r="F867" s="28" t="str">
        <f t="shared" si="106"/>
        <v/>
      </c>
      <c r="G867" s="30" t="b">
        <f t="shared" si="107"/>
        <v>1</v>
      </c>
      <c r="H867" s="30" t="b">
        <f>IFERROR(AND(OR(NOT(D867), 'Upload Data'!$A854 &lt;&gt; "", 'Upload Data'!$B854 &lt;&gt; ""), I867, J867, S867 &lt;= 1), FALSE)</f>
        <v>1</v>
      </c>
      <c r="I867" s="30" t="b">
        <f t="shared" si="110"/>
        <v>1</v>
      </c>
      <c r="J867" s="30" t="b">
        <f t="shared" si="111"/>
        <v>1</v>
      </c>
      <c r="K867" s="31" t="s">
        <v>81</v>
      </c>
      <c r="L867" s="31" t="s">
        <v>81</v>
      </c>
      <c r="M867" s="30" t="b">
        <f>IFERROR(OR(NOT(D867), 'Upload Data'!E854 &lt;&gt; ""), FALSE)</f>
        <v>1</v>
      </c>
      <c r="N867" s="30" t="b">
        <f>IFERROR(OR(AND(NOT(D867), 'Upload Data'!F854 = ""), IFERROR(MATCH('Upload Data'!F854, listTradingRelationship, 0), FALSE)), FALSE)</f>
        <v>1</v>
      </c>
      <c r="O867" s="30"/>
      <c r="P867" s="30"/>
      <c r="Q867" s="30"/>
      <c r="R867" s="30" t="str">
        <f>IFERROR(IF('Upload Data'!$A854 &lt;&gt; "", 'Upload Data'!$A854, 'Upload Data'!$B854) &amp; "-" &amp; 'Upload Data'!$C854, "-")</f>
        <v>-</v>
      </c>
      <c r="S867" s="30">
        <f t="shared" si="112"/>
        <v>0</v>
      </c>
      <c r="T867" s="30"/>
      <c r="U867" s="30" t="b">
        <f>IFERROR(OR('Upload Data'!$A854 = "", IFERROR(AND(LEN('Upload Data'!$A854 ) = 11, LEFT('Upload Data'!$A854, 4) = "FSC-", MID('Upload Data'!$A854, 5, 1) &gt;= "A", MID('Upload Data'!$A854, 5, 1) &lt;= "Z", V867 &gt; 0, INT(V867) = V867), FALSE)), FALSE)</f>
        <v>1</v>
      </c>
      <c r="V867" s="30">
        <f>IFERROR(VALUE(RIGHT('Upload Data'!$A854, 6)), -1)</f>
        <v>-1</v>
      </c>
      <c r="W867" s="30"/>
      <c r="X867" s="30" t="b">
        <f>IFERROR(OR('Upload Data'!$B854 = "", IFERROR(AND(LEN(AA867) &gt;= 2, MATCH(AB867, listCertificateTypes, 0), AC867 &gt; -1, INT(AC867) = AC867), FALSE)), FALSE)</f>
        <v>1</v>
      </c>
      <c r="Y867" s="30">
        <f>IFERROR(FIND("-", 'Upload Data'!$B854, 1), 1000)</f>
        <v>1000</v>
      </c>
      <c r="Z867" s="30">
        <f>IFERROR(FIND("-", 'Upload Data'!$B854, Y867 + 1), 1000)</f>
        <v>1000</v>
      </c>
      <c r="AA867" s="30" t="str">
        <f>IFERROR(LEFT('Upload Data'!$B854, Y867 - 1), "")</f>
        <v/>
      </c>
      <c r="AB867" s="30" t="str">
        <f>IFERROR(MID('Upload Data'!$B854, Y867 + 1, Z867 - Y867 - 1), "")</f>
        <v/>
      </c>
      <c r="AC867" s="30">
        <f>IFERROR(VALUE(RIGHT('Upload Data'!$B854, 6)), -1)</f>
        <v>-1</v>
      </c>
    </row>
    <row r="868" spans="1:29">
      <c r="A868" s="29">
        <f t="shared" si="108"/>
        <v>855</v>
      </c>
      <c r="B868" s="28" t="b">
        <f>NOT(IFERROR('Upload Data'!A855 = "ERROR", TRUE))</f>
        <v>1</v>
      </c>
      <c r="C868" s="28">
        <f t="shared" si="109"/>
        <v>855</v>
      </c>
      <c r="D868" s="30" t="b">
        <f>IF(B868, ('Upload Data'!A855 &amp; 'Upload Data'!B855 &amp; 'Upload Data'!D855 &amp; 'Upload Data'!E855 &amp; 'Upload Data'!F855) &lt;&gt; "", FALSE)</f>
        <v>0</v>
      </c>
      <c r="E868" s="28" t="str">
        <f t="shared" si="105"/>
        <v/>
      </c>
      <c r="F868" s="28" t="str">
        <f t="shared" si="106"/>
        <v/>
      </c>
      <c r="G868" s="30" t="b">
        <f t="shared" si="107"/>
        <v>1</v>
      </c>
      <c r="H868" s="30" t="b">
        <f>IFERROR(AND(OR(NOT(D868), 'Upload Data'!$A855 &lt;&gt; "", 'Upload Data'!$B855 &lt;&gt; ""), I868, J868, S868 &lt;= 1), FALSE)</f>
        <v>1</v>
      </c>
      <c r="I868" s="30" t="b">
        <f t="shared" si="110"/>
        <v>1</v>
      </c>
      <c r="J868" s="30" t="b">
        <f t="shared" si="111"/>
        <v>1</v>
      </c>
      <c r="K868" s="31" t="s">
        <v>81</v>
      </c>
      <c r="L868" s="31" t="s">
        <v>81</v>
      </c>
      <c r="M868" s="30" t="b">
        <f>IFERROR(OR(NOT(D868), 'Upload Data'!E855 &lt;&gt; ""), FALSE)</f>
        <v>1</v>
      </c>
      <c r="N868" s="30" t="b">
        <f>IFERROR(OR(AND(NOT(D868), 'Upload Data'!F855 = ""), IFERROR(MATCH('Upload Data'!F855, listTradingRelationship, 0), FALSE)), FALSE)</f>
        <v>1</v>
      </c>
      <c r="O868" s="30"/>
      <c r="P868" s="30"/>
      <c r="Q868" s="30"/>
      <c r="R868" s="30" t="str">
        <f>IFERROR(IF('Upload Data'!$A855 &lt;&gt; "", 'Upload Data'!$A855, 'Upload Data'!$B855) &amp; "-" &amp; 'Upload Data'!$C855, "-")</f>
        <v>-</v>
      </c>
      <c r="S868" s="30">
        <f t="shared" si="112"/>
        <v>0</v>
      </c>
      <c r="T868" s="30"/>
      <c r="U868" s="30" t="b">
        <f>IFERROR(OR('Upload Data'!$A855 = "", IFERROR(AND(LEN('Upload Data'!$A855 ) = 11, LEFT('Upload Data'!$A855, 4) = "FSC-", MID('Upload Data'!$A855, 5, 1) &gt;= "A", MID('Upload Data'!$A855, 5, 1) &lt;= "Z", V868 &gt; 0, INT(V868) = V868), FALSE)), FALSE)</f>
        <v>1</v>
      </c>
      <c r="V868" s="30">
        <f>IFERROR(VALUE(RIGHT('Upload Data'!$A855, 6)), -1)</f>
        <v>-1</v>
      </c>
      <c r="W868" s="30"/>
      <c r="X868" s="30" t="b">
        <f>IFERROR(OR('Upload Data'!$B855 = "", IFERROR(AND(LEN(AA868) &gt;= 2, MATCH(AB868, listCertificateTypes, 0), AC868 &gt; -1, INT(AC868) = AC868), FALSE)), FALSE)</f>
        <v>1</v>
      </c>
      <c r="Y868" s="30">
        <f>IFERROR(FIND("-", 'Upload Data'!$B855, 1), 1000)</f>
        <v>1000</v>
      </c>
      <c r="Z868" s="30">
        <f>IFERROR(FIND("-", 'Upload Data'!$B855, Y868 + 1), 1000)</f>
        <v>1000</v>
      </c>
      <c r="AA868" s="30" t="str">
        <f>IFERROR(LEFT('Upload Data'!$B855, Y868 - 1), "")</f>
        <v/>
      </c>
      <c r="AB868" s="30" t="str">
        <f>IFERROR(MID('Upload Data'!$B855, Y868 + 1, Z868 - Y868 - 1), "")</f>
        <v/>
      </c>
      <c r="AC868" s="30">
        <f>IFERROR(VALUE(RIGHT('Upload Data'!$B855, 6)), -1)</f>
        <v>-1</v>
      </c>
    </row>
    <row r="869" spans="1:29">
      <c r="A869" s="29">
        <f t="shared" si="108"/>
        <v>856</v>
      </c>
      <c r="B869" s="28" t="b">
        <f>NOT(IFERROR('Upload Data'!A856 = "ERROR", TRUE))</f>
        <v>1</v>
      </c>
      <c r="C869" s="28">
        <f t="shared" si="109"/>
        <v>856</v>
      </c>
      <c r="D869" s="30" t="b">
        <f>IF(B869, ('Upload Data'!A856 &amp; 'Upload Data'!B856 &amp; 'Upload Data'!D856 &amp; 'Upload Data'!E856 &amp; 'Upload Data'!F856) &lt;&gt; "", FALSE)</f>
        <v>0</v>
      </c>
      <c r="E869" s="28" t="str">
        <f t="shared" si="105"/>
        <v/>
      </c>
      <c r="F869" s="28" t="str">
        <f t="shared" si="106"/>
        <v/>
      </c>
      <c r="G869" s="30" t="b">
        <f t="shared" si="107"/>
        <v>1</v>
      </c>
      <c r="H869" s="30" t="b">
        <f>IFERROR(AND(OR(NOT(D869), 'Upload Data'!$A856 &lt;&gt; "", 'Upload Data'!$B856 &lt;&gt; ""), I869, J869, S869 &lt;= 1), FALSE)</f>
        <v>1</v>
      </c>
      <c r="I869" s="30" t="b">
        <f t="shared" si="110"/>
        <v>1</v>
      </c>
      <c r="J869" s="30" t="b">
        <f t="shared" si="111"/>
        <v>1</v>
      </c>
      <c r="K869" s="31" t="s">
        <v>81</v>
      </c>
      <c r="L869" s="31" t="s">
        <v>81</v>
      </c>
      <c r="M869" s="30" t="b">
        <f>IFERROR(OR(NOT(D869), 'Upload Data'!E856 &lt;&gt; ""), FALSE)</f>
        <v>1</v>
      </c>
      <c r="N869" s="30" t="b">
        <f>IFERROR(OR(AND(NOT(D869), 'Upload Data'!F856 = ""), IFERROR(MATCH('Upload Data'!F856, listTradingRelationship, 0), FALSE)), FALSE)</f>
        <v>1</v>
      </c>
      <c r="O869" s="30"/>
      <c r="P869" s="30"/>
      <c r="Q869" s="30"/>
      <c r="R869" s="30" t="str">
        <f>IFERROR(IF('Upload Data'!$A856 &lt;&gt; "", 'Upload Data'!$A856, 'Upload Data'!$B856) &amp; "-" &amp; 'Upload Data'!$C856, "-")</f>
        <v>-</v>
      </c>
      <c r="S869" s="30">
        <f t="shared" si="112"/>
        <v>0</v>
      </c>
      <c r="T869" s="30"/>
      <c r="U869" s="30" t="b">
        <f>IFERROR(OR('Upload Data'!$A856 = "", IFERROR(AND(LEN('Upload Data'!$A856 ) = 11, LEFT('Upload Data'!$A856, 4) = "FSC-", MID('Upload Data'!$A856, 5, 1) &gt;= "A", MID('Upload Data'!$A856, 5, 1) &lt;= "Z", V869 &gt; 0, INT(V869) = V869), FALSE)), FALSE)</f>
        <v>1</v>
      </c>
      <c r="V869" s="30">
        <f>IFERROR(VALUE(RIGHT('Upload Data'!$A856, 6)), -1)</f>
        <v>-1</v>
      </c>
      <c r="W869" s="30"/>
      <c r="X869" s="30" t="b">
        <f>IFERROR(OR('Upload Data'!$B856 = "", IFERROR(AND(LEN(AA869) &gt;= 2, MATCH(AB869, listCertificateTypes, 0), AC869 &gt; -1, INT(AC869) = AC869), FALSE)), FALSE)</f>
        <v>1</v>
      </c>
      <c r="Y869" s="30">
        <f>IFERROR(FIND("-", 'Upload Data'!$B856, 1), 1000)</f>
        <v>1000</v>
      </c>
      <c r="Z869" s="30">
        <f>IFERROR(FIND("-", 'Upload Data'!$B856, Y869 + 1), 1000)</f>
        <v>1000</v>
      </c>
      <c r="AA869" s="30" t="str">
        <f>IFERROR(LEFT('Upload Data'!$B856, Y869 - 1), "")</f>
        <v/>
      </c>
      <c r="AB869" s="30" t="str">
        <f>IFERROR(MID('Upload Data'!$B856, Y869 + 1, Z869 - Y869 - 1), "")</f>
        <v/>
      </c>
      <c r="AC869" s="30">
        <f>IFERROR(VALUE(RIGHT('Upload Data'!$B856, 6)), -1)</f>
        <v>-1</v>
      </c>
    </row>
    <row r="870" spans="1:29">
      <c r="A870" s="29">
        <f t="shared" si="108"/>
        <v>857</v>
      </c>
      <c r="B870" s="28" t="b">
        <f>NOT(IFERROR('Upload Data'!A857 = "ERROR", TRUE))</f>
        <v>1</v>
      </c>
      <c r="C870" s="28">
        <f t="shared" si="109"/>
        <v>857</v>
      </c>
      <c r="D870" s="30" t="b">
        <f>IF(B870, ('Upload Data'!A857 &amp; 'Upload Data'!B857 &amp; 'Upload Data'!D857 &amp; 'Upload Data'!E857 &amp; 'Upload Data'!F857) &lt;&gt; "", FALSE)</f>
        <v>0</v>
      </c>
      <c r="E870" s="28" t="str">
        <f t="shared" si="105"/>
        <v/>
      </c>
      <c r="F870" s="28" t="str">
        <f t="shared" si="106"/>
        <v/>
      </c>
      <c r="G870" s="30" t="b">
        <f t="shared" si="107"/>
        <v>1</v>
      </c>
      <c r="H870" s="30" t="b">
        <f>IFERROR(AND(OR(NOT(D870), 'Upload Data'!$A857 &lt;&gt; "", 'Upload Data'!$B857 &lt;&gt; ""), I870, J870, S870 &lt;= 1), FALSE)</f>
        <v>1</v>
      </c>
      <c r="I870" s="30" t="b">
        <f t="shared" si="110"/>
        <v>1</v>
      </c>
      <c r="J870" s="30" t="b">
        <f t="shared" si="111"/>
        <v>1</v>
      </c>
      <c r="K870" s="31" t="s">
        <v>81</v>
      </c>
      <c r="L870" s="31" t="s">
        <v>81</v>
      </c>
      <c r="M870" s="30" t="b">
        <f>IFERROR(OR(NOT(D870), 'Upload Data'!E857 &lt;&gt; ""), FALSE)</f>
        <v>1</v>
      </c>
      <c r="N870" s="30" t="b">
        <f>IFERROR(OR(AND(NOT(D870), 'Upload Data'!F857 = ""), IFERROR(MATCH('Upload Data'!F857, listTradingRelationship, 0), FALSE)), FALSE)</f>
        <v>1</v>
      </c>
      <c r="O870" s="30"/>
      <c r="P870" s="30"/>
      <c r="Q870" s="30"/>
      <c r="R870" s="30" t="str">
        <f>IFERROR(IF('Upload Data'!$A857 &lt;&gt; "", 'Upload Data'!$A857, 'Upload Data'!$B857) &amp; "-" &amp; 'Upload Data'!$C857, "-")</f>
        <v>-</v>
      </c>
      <c r="S870" s="30">
        <f t="shared" si="112"/>
        <v>0</v>
      </c>
      <c r="T870" s="30"/>
      <c r="U870" s="30" t="b">
        <f>IFERROR(OR('Upload Data'!$A857 = "", IFERROR(AND(LEN('Upload Data'!$A857 ) = 11, LEFT('Upload Data'!$A857, 4) = "FSC-", MID('Upload Data'!$A857, 5, 1) &gt;= "A", MID('Upload Data'!$A857, 5, 1) &lt;= "Z", V870 &gt; 0, INT(V870) = V870), FALSE)), FALSE)</f>
        <v>1</v>
      </c>
      <c r="V870" s="30">
        <f>IFERROR(VALUE(RIGHT('Upload Data'!$A857, 6)), -1)</f>
        <v>-1</v>
      </c>
      <c r="W870" s="30"/>
      <c r="X870" s="30" t="b">
        <f>IFERROR(OR('Upload Data'!$B857 = "", IFERROR(AND(LEN(AA870) &gt;= 2, MATCH(AB870, listCertificateTypes, 0), AC870 &gt; -1, INT(AC870) = AC870), FALSE)), FALSE)</f>
        <v>1</v>
      </c>
      <c r="Y870" s="30">
        <f>IFERROR(FIND("-", 'Upload Data'!$B857, 1), 1000)</f>
        <v>1000</v>
      </c>
      <c r="Z870" s="30">
        <f>IFERROR(FIND("-", 'Upload Data'!$B857, Y870 + 1), 1000)</f>
        <v>1000</v>
      </c>
      <c r="AA870" s="30" t="str">
        <f>IFERROR(LEFT('Upload Data'!$B857, Y870 - 1), "")</f>
        <v/>
      </c>
      <c r="AB870" s="30" t="str">
        <f>IFERROR(MID('Upload Data'!$B857, Y870 + 1, Z870 - Y870 - 1), "")</f>
        <v/>
      </c>
      <c r="AC870" s="30">
        <f>IFERROR(VALUE(RIGHT('Upload Data'!$B857, 6)), -1)</f>
        <v>-1</v>
      </c>
    </row>
    <row r="871" spans="1:29">
      <c r="A871" s="29">
        <f t="shared" si="108"/>
        <v>858</v>
      </c>
      <c r="B871" s="28" t="b">
        <f>NOT(IFERROR('Upload Data'!A858 = "ERROR", TRUE))</f>
        <v>1</v>
      </c>
      <c r="C871" s="28">
        <f t="shared" si="109"/>
        <v>858</v>
      </c>
      <c r="D871" s="30" t="b">
        <f>IF(B871, ('Upload Data'!A858 &amp; 'Upload Data'!B858 &amp; 'Upload Data'!D858 &amp; 'Upload Data'!E858 &amp; 'Upload Data'!F858) &lt;&gt; "", FALSE)</f>
        <v>0</v>
      </c>
      <c r="E871" s="28" t="str">
        <f t="shared" ref="E871:E934" si="113">IF(AND(D871, G871), A871, "")</f>
        <v/>
      </c>
      <c r="F871" s="28" t="str">
        <f t="shared" ref="F871:F934" si="114">IF(AND(D871, NOT(G871)), A871, "")</f>
        <v/>
      </c>
      <c r="G871" s="30" t="b">
        <f t="shared" si="107"/>
        <v>1</v>
      </c>
      <c r="H871" s="30" t="b">
        <f>IFERROR(AND(OR(NOT(D871), 'Upload Data'!$A858 &lt;&gt; "", 'Upload Data'!$B858 &lt;&gt; ""), I871, J871, S871 &lt;= 1), FALSE)</f>
        <v>1</v>
      </c>
      <c r="I871" s="30" t="b">
        <f t="shared" si="110"/>
        <v>1</v>
      </c>
      <c r="J871" s="30" t="b">
        <f t="shared" si="111"/>
        <v>1</v>
      </c>
      <c r="K871" s="31" t="s">
        <v>81</v>
      </c>
      <c r="L871" s="31" t="s">
        <v>81</v>
      </c>
      <c r="M871" s="30" t="b">
        <f>IFERROR(OR(NOT(D871), 'Upload Data'!E858 &lt;&gt; ""), FALSE)</f>
        <v>1</v>
      </c>
      <c r="N871" s="30" t="b">
        <f>IFERROR(OR(AND(NOT(D871), 'Upload Data'!F858 = ""), IFERROR(MATCH('Upload Data'!F858, listTradingRelationship, 0), FALSE)), FALSE)</f>
        <v>1</v>
      </c>
      <c r="O871" s="30"/>
      <c r="P871" s="30"/>
      <c r="Q871" s="30"/>
      <c r="R871" s="30" t="str">
        <f>IFERROR(IF('Upload Data'!$A858 &lt;&gt; "", 'Upload Data'!$A858, 'Upload Data'!$B858) &amp; "-" &amp; 'Upload Data'!$C858, "-")</f>
        <v>-</v>
      </c>
      <c r="S871" s="30">
        <f t="shared" si="112"/>
        <v>0</v>
      </c>
      <c r="T871" s="30"/>
      <c r="U871" s="30" t="b">
        <f>IFERROR(OR('Upload Data'!$A858 = "", IFERROR(AND(LEN('Upload Data'!$A858 ) = 11, LEFT('Upload Data'!$A858, 4) = "FSC-", MID('Upload Data'!$A858, 5, 1) &gt;= "A", MID('Upload Data'!$A858, 5, 1) &lt;= "Z", V871 &gt; 0, INT(V871) = V871), FALSE)), FALSE)</f>
        <v>1</v>
      </c>
      <c r="V871" s="30">
        <f>IFERROR(VALUE(RIGHT('Upload Data'!$A858, 6)), -1)</f>
        <v>-1</v>
      </c>
      <c r="W871" s="30"/>
      <c r="X871" s="30" t="b">
        <f>IFERROR(OR('Upload Data'!$B858 = "", IFERROR(AND(LEN(AA871) &gt;= 2, MATCH(AB871, listCertificateTypes, 0), AC871 &gt; -1, INT(AC871) = AC871), FALSE)), FALSE)</f>
        <v>1</v>
      </c>
      <c r="Y871" s="30">
        <f>IFERROR(FIND("-", 'Upload Data'!$B858, 1), 1000)</f>
        <v>1000</v>
      </c>
      <c r="Z871" s="30">
        <f>IFERROR(FIND("-", 'Upload Data'!$B858, Y871 + 1), 1000)</f>
        <v>1000</v>
      </c>
      <c r="AA871" s="30" t="str">
        <f>IFERROR(LEFT('Upload Data'!$B858, Y871 - 1), "")</f>
        <v/>
      </c>
      <c r="AB871" s="30" t="str">
        <f>IFERROR(MID('Upload Data'!$B858, Y871 + 1, Z871 - Y871 - 1), "")</f>
        <v/>
      </c>
      <c r="AC871" s="30">
        <f>IFERROR(VALUE(RIGHT('Upload Data'!$B858, 6)), -1)</f>
        <v>-1</v>
      </c>
    </row>
    <row r="872" spans="1:29">
      <c r="A872" s="29">
        <f t="shared" si="108"/>
        <v>859</v>
      </c>
      <c r="B872" s="28" t="b">
        <f>NOT(IFERROR('Upload Data'!A859 = "ERROR", TRUE))</f>
        <v>1</v>
      </c>
      <c r="C872" s="28">
        <f t="shared" si="109"/>
        <v>859</v>
      </c>
      <c r="D872" s="30" t="b">
        <f>IF(B872, ('Upload Data'!A859 &amp; 'Upload Data'!B859 &amp; 'Upload Data'!D859 &amp; 'Upload Data'!E859 &amp; 'Upload Data'!F859) &lt;&gt; "", FALSE)</f>
        <v>0</v>
      </c>
      <c r="E872" s="28" t="str">
        <f t="shared" si="113"/>
        <v/>
      </c>
      <c r="F872" s="28" t="str">
        <f t="shared" si="114"/>
        <v/>
      </c>
      <c r="G872" s="30" t="b">
        <f t="shared" si="107"/>
        <v>1</v>
      </c>
      <c r="H872" s="30" t="b">
        <f>IFERROR(AND(OR(NOT(D872), 'Upload Data'!$A859 &lt;&gt; "", 'Upload Data'!$B859 &lt;&gt; ""), I872, J872, S872 &lt;= 1), FALSE)</f>
        <v>1</v>
      </c>
      <c r="I872" s="30" t="b">
        <f t="shared" si="110"/>
        <v>1</v>
      </c>
      <c r="J872" s="30" t="b">
        <f t="shared" si="111"/>
        <v>1</v>
      </c>
      <c r="K872" s="31" t="s">
        <v>81</v>
      </c>
      <c r="L872" s="31" t="s">
        <v>81</v>
      </c>
      <c r="M872" s="30" t="b">
        <f>IFERROR(OR(NOT(D872), 'Upload Data'!E859 &lt;&gt; ""), FALSE)</f>
        <v>1</v>
      </c>
      <c r="N872" s="30" t="b">
        <f>IFERROR(OR(AND(NOT(D872), 'Upload Data'!F859 = ""), IFERROR(MATCH('Upload Data'!F859, listTradingRelationship, 0), FALSE)), FALSE)</f>
        <v>1</v>
      </c>
      <c r="O872" s="30"/>
      <c r="P872" s="30"/>
      <c r="Q872" s="30"/>
      <c r="R872" s="30" t="str">
        <f>IFERROR(IF('Upload Data'!$A859 &lt;&gt; "", 'Upload Data'!$A859, 'Upload Data'!$B859) &amp; "-" &amp; 'Upload Data'!$C859, "-")</f>
        <v>-</v>
      </c>
      <c r="S872" s="30">
        <f t="shared" si="112"/>
        <v>0</v>
      </c>
      <c r="T872" s="30"/>
      <c r="U872" s="30" t="b">
        <f>IFERROR(OR('Upload Data'!$A859 = "", IFERROR(AND(LEN('Upload Data'!$A859 ) = 11, LEFT('Upload Data'!$A859, 4) = "FSC-", MID('Upload Data'!$A859, 5, 1) &gt;= "A", MID('Upload Data'!$A859, 5, 1) &lt;= "Z", V872 &gt; 0, INT(V872) = V872), FALSE)), FALSE)</f>
        <v>1</v>
      </c>
      <c r="V872" s="30">
        <f>IFERROR(VALUE(RIGHT('Upload Data'!$A859, 6)), -1)</f>
        <v>-1</v>
      </c>
      <c r="W872" s="30"/>
      <c r="X872" s="30" t="b">
        <f>IFERROR(OR('Upload Data'!$B859 = "", IFERROR(AND(LEN(AA872) &gt;= 2, MATCH(AB872, listCertificateTypes, 0), AC872 &gt; -1, INT(AC872) = AC872), FALSE)), FALSE)</f>
        <v>1</v>
      </c>
      <c r="Y872" s="30">
        <f>IFERROR(FIND("-", 'Upload Data'!$B859, 1), 1000)</f>
        <v>1000</v>
      </c>
      <c r="Z872" s="30">
        <f>IFERROR(FIND("-", 'Upload Data'!$B859, Y872 + 1), 1000)</f>
        <v>1000</v>
      </c>
      <c r="AA872" s="30" t="str">
        <f>IFERROR(LEFT('Upload Data'!$B859, Y872 - 1), "")</f>
        <v/>
      </c>
      <c r="AB872" s="30" t="str">
        <f>IFERROR(MID('Upload Data'!$B859, Y872 + 1, Z872 - Y872 - 1), "")</f>
        <v/>
      </c>
      <c r="AC872" s="30">
        <f>IFERROR(VALUE(RIGHT('Upload Data'!$B859, 6)), -1)</f>
        <v>-1</v>
      </c>
    </row>
    <row r="873" spans="1:29">
      <c r="A873" s="29">
        <f t="shared" si="108"/>
        <v>860</v>
      </c>
      <c r="B873" s="28" t="b">
        <f>NOT(IFERROR('Upload Data'!A860 = "ERROR", TRUE))</f>
        <v>1</v>
      </c>
      <c r="C873" s="28">
        <f t="shared" si="109"/>
        <v>860</v>
      </c>
      <c r="D873" s="30" t="b">
        <f>IF(B873, ('Upload Data'!A860 &amp; 'Upload Data'!B860 &amp; 'Upload Data'!D860 &amp; 'Upload Data'!E860 &amp; 'Upload Data'!F860) &lt;&gt; "", FALSE)</f>
        <v>0</v>
      </c>
      <c r="E873" s="28" t="str">
        <f t="shared" si="113"/>
        <v/>
      </c>
      <c r="F873" s="28" t="str">
        <f t="shared" si="114"/>
        <v/>
      </c>
      <c r="G873" s="30" t="b">
        <f t="shared" si="107"/>
        <v>1</v>
      </c>
      <c r="H873" s="30" t="b">
        <f>IFERROR(AND(OR(NOT(D873), 'Upload Data'!$A860 &lt;&gt; "", 'Upload Data'!$B860 &lt;&gt; ""), I873, J873, S873 &lt;= 1), FALSE)</f>
        <v>1</v>
      </c>
      <c r="I873" s="30" t="b">
        <f t="shared" si="110"/>
        <v>1</v>
      </c>
      <c r="J873" s="30" t="b">
        <f t="shared" si="111"/>
        <v>1</v>
      </c>
      <c r="K873" s="31" t="s">
        <v>81</v>
      </c>
      <c r="L873" s="31" t="s">
        <v>81</v>
      </c>
      <c r="M873" s="30" t="b">
        <f>IFERROR(OR(NOT(D873), 'Upload Data'!E860 &lt;&gt; ""), FALSE)</f>
        <v>1</v>
      </c>
      <c r="N873" s="30" t="b">
        <f>IFERROR(OR(AND(NOT(D873), 'Upload Data'!F860 = ""), IFERROR(MATCH('Upload Data'!F860, listTradingRelationship, 0), FALSE)), FALSE)</f>
        <v>1</v>
      </c>
      <c r="O873" s="30"/>
      <c r="P873" s="30"/>
      <c r="Q873" s="30"/>
      <c r="R873" s="30" t="str">
        <f>IFERROR(IF('Upload Data'!$A860 &lt;&gt; "", 'Upload Data'!$A860, 'Upload Data'!$B860) &amp; "-" &amp; 'Upload Data'!$C860, "-")</f>
        <v>-</v>
      </c>
      <c r="S873" s="30">
        <f t="shared" si="112"/>
        <v>0</v>
      </c>
      <c r="T873" s="30"/>
      <c r="U873" s="30" t="b">
        <f>IFERROR(OR('Upload Data'!$A860 = "", IFERROR(AND(LEN('Upload Data'!$A860 ) = 11, LEFT('Upload Data'!$A860, 4) = "FSC-", MID('Upload Data'!$A860, 5, 1) &gt;= "A", MID('Upload Data'!$A860, 5, 1) &lt;= "Z", V873 &gt; 0, INT(V873) = V873), FALSE)), FALSE)</f>
        <v>1</v>
      </c>
      <c r="V873" s="30">
        <f>IFERROR(VALUE(RIGHT('Upload Data'!$A860, 6)), -1)</f>
        <v>-1</v>
      </c>
      <c r="W873" s="30"/>
      <c r="X873" s="30" t="b">
        <f>IFERROR(OR('Upload Data'!$B860 = "", IFERROR(AND(LEN(AA873) &gt;= 2, MATCH(AB873, listCertificateTypes, 0), AC873 &gt; -1, INT(AC873) = AC873), FALSE)), FALSE)</f>
        <v>1</v>
      </c>
      <c r="Y873" s="30">
        <f>IFERROR(FIND("-", 'Upload Data'!$B860, 1), 1000)</f>
        <v>1000</v>
      </c>
      <c r="Z873" s="30">
        <f>IFERROR(FIND("-", 'Upload Data'!$B860, Y873 + 1), 1000)</f>
        <v>1000</v>
      </c>
      <c r="AA873" s="30" t="str">
        <f>IFERROR(LEFT('Upload Data'!$B860, Y873 - 1), "")</f>
        <v/>
      </c>
      <c r="AB873" s="30" t="str">
        <f>IFERROR(MID('Upload Data'!$B860, Y873 + 1, Z873 - Y873 - 1), "")</f>
        <v/>
      </c>
      <c r="AC873" s="30">
        <f>IFERROR(VALUE(RIGHT('Upload Data'!$B860, 6)), -1)</f>
        <v>-1</v>
      </c>
    </row>
    <row r="874" spans="1:29">
      <c r="A874" s="29">
        <f t="shared" si="108"/>
        <v>861</v>
      </c>
      <c r="B874" s="28" t="b">
        <f>NOT(IFERROR('Upload Data'!A861 = "ERROR", TRUE))</f>
        <v>1</v>
      </c>
      <c r="C874" s="28">
        <f t="shared" si="109"/>
        <v>861</v>
      </c>
      <c r="D874" s="30" t="b">
        <f>IF(B874, ('Upload Data'!A861 &amp; 'Upload Data'!B861 &amp; 'Upload Data'!D861 &amp; 'Upload Data'!E861 &amp; 'Upload Data'!F861) &lt;&gt; "", FALSE)</f>
        <v>0</v>
      </c>
      <c r="E874" s="28" t="str">
        <f t="shared" si="113"/>
        <v/>
      </c>
      <c r="F874" s="28" t="str">
        <f t="shared" si="114"/>
        <v/>
      </c>
      <c r="G874" s="30" t="b">
        <f t="shared" si="107"/>
        <v>1</v>
      </c>
      <c r="H874" s="30" t="b">
        <f>IFERROR(AND(OR(NOT(D874), 'Upload Data'!$A861 &lt;&gt; "", 'Upload Data'!$B861 &lt;&gt; ""), I874, J874, S874 &lt;= 1), FALSE)</f>
        <v>1</v>
      </c>
      <c r="I874" s="30" t="b">
        <f t="shared" si="110"/>
        <v>1</v>
      </c>
      <c r="J874" s="30" t="b">
        <f t="shared" si="111"/>
        <v>1</v>
      </c>
      <c r="K874" s="31" t="s">
        <v>81</v>
      </c>
      <c r="L874" s="31" t="s">
        <v>81</v>
      </c>
      <c r="M874" s="30" t="b">
        <f>IFERROR(OR(NOT(D874), 'Upload Data'!E861 &lt;&gt; ""), FALSE)</f>
        <v>1</v>
      </c>
      <c r="N874" s="30" t="b">
        <f>IFERROR(OR(AND(NOT(D874), 'Upload Data'!F861 = ""), IFERROR(MATCH('Upload Data'!F861, listTradingRelationship, 0), FALSE)), FALSE)</f>
        <v>1</v>
      </c>
      <c r="O874" s="30"/>
      <c r="P874" s="30"/>
      <c r="Q874" s="30"/>
      <c r="R874" s="30" t="str">
        <f>IFERROR(IF('Upload Data'!$A861 &lt;&gt; "", 'Upload Data'!$A861, 'Upload Data'!$B861) &amp; "-" &amp; 'Upload Data'!$C861, "-")</f>
        <v>-</v>
      </c>
      <c r="S874" s="30">
        <f t="shared" si="112"/>
        <v>0</v>
      </c>
      <c r="T874" s="30"/>
      <c r="U874" s="30" t="b">
        <f>IFERROR(OR('Upload Data'!$A861 = "", IFERROR(AND(LEN('Upload Data'!$A861 ) = 11, LEFT('Upload Data'!$A861, 4) = "FSC-", MID('Upload Data'!$A861, 5, 1) &gt;= "A", MID('Upload Data'!$A861, 5, 1) &lt;= "Z", V874 &gt; 0, INT(V874) = V874), FALSE)), FALSE)</f>
        <v>1</v>
      </c>
      <c r="V874" s="30">
        <f>IFERROR(VALUE(RIGHT('Upload Data'!$A861, 6)), -1)</f>
        <v>-1</v>
      </c>
      <c r="W874" s="30"/>
      <c r="X874" s="30" t="b">
        <f>IFERROR(OR('Upload Data'!$B861 = "", IFERROR(AND(LEN(AA874) &gt;= 2, MATCH(AB874, listCertificateTypes, 0), AC874 &gt; -1, INT(AC874) = AC874), FALSE)), FALSE)</f>
        <v>1</v>
      </c>
      <c r="Y874" s="30">
        <f>IFERROR(FIND("-", 'Upload Data'!$B861, 1), 1000)</f>
        <v>1000</v>
      </c>
      <c r="Z874" s="30">
        <f>IFERROR(FIND("-", 'Upload Data'!$B861, Y874 + 1), 1000)</f>
        <v>1000</v>
      </c>
      <c r="AA874" s="30" t="str">
        <f>IFERROR(LEFT('Upload Data'!$B861, Y874 - 1), "")</f>
        <v/>
      </c>
      <c r="AB874" s="30" t="str">
        <f>IFERROR(MID('Upload Data'!$B861, Y874 + 1, Z874 - Y874 - 1), "")</f>
        <v/>
      </c>
      <c r="AC874" s="30">
        <f>IFERROR(VALUE(RIGHT('Upload Data'!$B861, 6)), -1)</f>
        <v>-1</v>
      </c>
    </row>
    <row r="875" spans="1:29">
      <c r="A875" s="29">
        <f t="shared" si="108"/>
        <v>862</v>
      </c>
      <c r="B875" s="28" t="b">
        <f>NOT(IFERROR('Upload Data'!A862 = "ERROR", TRUE))</f>
        <v>1</v>
      </c>
      <c r="C875" s="28">
        <f t="shared" si="109"/>
        <v>862</v>
      </c>
      <c r="D875" s="30" t="b">
        <f>IF(B875, ('Upload Data'!A862 &amp; 'Upload Data'!B862 &amp; 'Upload Data'!D862 &amp; 'Upload Data'!E862 &amp; 'Upload Data'!F862) &lt;&gt; "", FALSE)</f>
        <v>0</v>
      </c>
      <c r="E875" s="28" t="str">
        <f t="shared" si="113"/>
        <v/>
      </c>
      <c r="F875" s="28" t="str">
        <f t="shared" si="114"/>
        <v/>
      </c>
      <c r="G875" s="30" t="b">
        <f t="shared" si="107"/>
        <v>1</v>
      </c>
      <c r="H875" s="30" t="b">
        <f>IFERROR(AND(OR(NOT(D875), 'Upload Data'!$A862 &lt;&gt; "", 'Upload Data'!$B862 &lt;&gt; ""), I875, J875, S875 &lt;= 1), FALSE)</f>
        <v>1</v>
      </c>
      <c r="I875" s="30" t="b">
        <f t="shared" si="110"/>
        <v>1</v>
      </c>
      <c r="J875" s="30" t="b">
        <f t="shared" si="111"/>
        <v>1</v>
      </c>
      <c r="K875" s="31" t="s">
        <v>81</v>
      </c>
      <c r="L875" s="31" t="s">
        <v>81</v>
      </c>
      <c r="M875" s="30" t="b">
        <f>IFERROR(OR(NOT(D875), 'Upload Data'!E862 &lt;&gt; ""), FALSE)</f>
        <v>1</v>
      </c>
      <c r="N875" s="30" t="b">
        <f>IFERROR(OR(AND(NOT(D875), 'Upload Data'!F862 = ""), IFERROR(MATCH('Upload Data'!F862, listTradingRelationship, 0), FALSE)), FALSE)</f>
        <v>1</v>
      </c>
      <c r="O875" s="30"/>
      <c r="P875" s="30"/>
      <c r="Q875" s="30"/>
      <c r="R875" s="30" t="str">
        <f>IFERROR(IF('Upload Data'!$A862 &lt;&gt; "", 'Upload Data'!$A862, 'Upload Data'!$B862) &amp; "-" &amp; 'Upload Data'!$C862, "-")</f>
        <v>-</v>
      </c>
      <c r="S875" s="30">
        <f t="shared" si="112"/>
        <v>0</v>
      </c>
      <c r="T875" s="30"/>
      <c r="U875" s="30" t="b">
        <f>IFERROR(OR('Upload Data'!$A862 = "", IFERROR(AND(LEN('Upload Data'!$A862 ) = 11, LEFT('Upload Data'!$A862, 4) = "FSC-", MID('Upload Data'!$A862, 5, 1) &gt;= "A", MID('Upload Data'!$A862, 5, 1) &lt;= "Z", V875 &gt; 0, INT(V875) = V875), FALSE)), FALSE)</f>
        <v>1</v>
      </c>
      <c r="V875" s="30">
        <f>IFERROR(VALUE(RIGHT('Upload Data'!$A862, 6)), -1)</f>
        <v>-1</v>
      </c>
      <c r="W875" s="30"/>
      <c r="X875" s="30" t="b">
        <f>IFERROR(OR('Upload Data'!$B862 = "", IFERROR(AND(LEN(AA875) &gt;= 2, MATCH(AB875, listCertificateTypes, 0), AC875 &gt; -1, INT(AC875) = AC875), FALSE)), FALSE)</f>
        <v>1</v>
      </c>
      <c r="Y875" s="30">
        <f>IFERROR(FIND("-", 'Upload Data'!$B862, 1), 1000)</f>
        <v>1000</v>
      </c>
      <c r="Z875" s="30">
        <f>IFERROR(FIND("-", 'Upload Data'!$B862, Y875 + 1), 1000)</f>
        <v>1000</v>
      </c>
      <c r="AA875" s="30" t="str">
        <f>IFERROR(LEFT('Upload Data'!$B862, Y875 - 1), "")</f>
        <v/>
      </c>
      <c r="AB875" s="30" t="str">
        <f>IFERROR(MID('Upload Data'!$B862, Y875 + 1, Z875 - Y875 - 1), "")</f>
        <v/>
      </c>
      <c r="AC875" s="30">
        <f>IFERROR(VALUE(RIGHT('Upload Data'!$B862, 6)), -1)</f>
        <v>-1</v>
      </c>
    </row>
    <row r="876" spans="1:29">
      <c r="A876" s="29">
        <f t="shared" si="108"/>
        <v>863</v>
      </c>
      <c r="B876" s="28" t="b">
        <f>NOT(IFERROR('Upload Data'!A863 = "ERROR", TRUE))</f>
        <v>1</v>
      </c>
      <c r="C876" s="28">
        <f t="shared" si="109"/>
        <v>863</v>
      </c>
      <c r="D876" s="30" t="b">
        <f>IF(B876, ('Upload Data'!A863 &amp; 'Upload Data'!B863 &amp; 'Upload Data'!D863 &amp; 'Upload Data'!E863 &amp; 'Upload Data'!F863) &lt;&gt; "", FALSE)</f>
        <v>0</v>
      </c>
      <c r="E876" s="28" t="str">
        <f t="shared" si="113"/>
        <v/>
      </c>
      <c r="F876" s="28" t="str">
        <f t="shared" si="114"/>
        <v/>
      </c>
      <c r="G876" s="30" t="b">
        <f t="shared" si="107"/>
        <v>1</v>
      </c>
      <c r="H876" s="30" t="b">
        <f>IFERROR(AND(OR(NOT(D876), 'Upload Data'!$A863 &lt;&gt; "", 'Upload Data'!$B863 &lt;&gt; ""), I876, J876, S876 &lt;= 1), FALSE)</f>
        <v>1</v>
      </c>
      <c r="I876" s="30" t="b">
        <f t="shared" si="110"/>
        <v>1</v>
      </c>
      <c r="J876" s="30" t="b">
        <f t="shared" si="111"/>
        <v>1</v>
      </c>
      <c r="K876" s="31" t="s">
        <v>81</v>
      </c>
      <c r="L876" s="31" t="s">
        <v>81</v>
      </c>
      <c r="M876" s="30" t="b">
        <f>IFERROR(OR(NOT(D876), 'Upload Data'!E863 &lt;&gt; ""), FALSE)</f>
        <v>1</v>
      </c>
      <c r="N876" s="30" t="b">
        <f>IFERROR(OR(AND(NOT(D876), 'Upload Data'!F863 = ""), IFERROR(MATCH('Upload Data'!F863, listTradingRelationship, 0), FALSE)), FALSE)</f>
        <v>1</v>
      </c>
      <c r="O876" s="30"/>
      <c r="P876" s="30"/>
      <c r="Q876" s="30"/>
      <c r="R876" s="30" t="str">
        <f>IFERROR(IF('Upload Data'!$A863 &lt;&gt; "", 'Upload Data'!$A863, 'Upload Data'!$B863) &amp; "-" &amp; 'Upload Data'!$C863, "-")</f>
        <v>-</v>
      </c>
      <c r="S876" s="30">
        <f t="shared" si="112"/>
        <v>0</v>
      </c>
      <c r="T876" s="30"/>
      <c r="U876" s="30" t="b">
        <f>IFERROR(OR('Upload Data'!$A863 = "", IFERROR(AND(LEN('Upload Data'!$A863 ) = 11, LEFT('Upload Data'!$A863, 4) = "FSC-", MID('Upload Data'!$A863, 5, 1) &gt;= "A", MID('Upload Data'!$A863, 5, 1) &lt;= "Z", V876 &gt; 0, INT(V876) = V876), FALSE)), FALSE)</f>
        <v>1</v>
      </c>
      <c r="V876" s="30">
        <f>IFERROR(VALUE(RIGHT('Upload Data'!$A863, 6)), -1)</f>
        <v>-1</v>
      </c>
      <c r="W876" s="30"/>
      <c r="X876" s="30" t="b">
        <f>IFERROR(OR('Upload Data'!$B863 = "", IFERROR(AND(LEN(AA876) &gt;= 2, MATCH(AB876, listCertificateTypes, 0), AC876 &gt; -1, INT(AC876) = AC876), FALSE)), FALSE)</f>
        <v>1</v>
      </c>
      <c r="Y876" s="30">
        <f>IFERROR(FIND("-", 'Upload Data'!$B863, 1), 1000)</f>
        <v>1000</v>
      </c>
      <c r="Z876" s="30">
        <f>IFERROR(FIND("-", 'Upload Data'!$B863, Y876 + 1), 1000)</f>
        <v>1000</v>
      </c>
      <c r="AA876" s="30" t="str">
        <f>IFERROR(LEFT('Upload Data'!$B863, Y876 - 1), "")</f>
        <v/>
      </c>
      <c r="AB876" s="30" t="str">
        <f>IFERROR(MID('Upload Data'!$B863, Y876 + 1, Z876 - Y876 - 1), "")</f>
        <v/>
      </c>
      <c r="AC876" s="30">
        <f>IFERROR(VALUE(RIGHT('Upload Data'!$B863, 6)), -1)</f>
        <v>-1</v>
      </c>
    </row>
    <row r="877" spans="1:29">
      <c r="A877" s="29">
        <f t="shared" si="108"/>
        <v>864</v>
      </c>
      <c r="B877" s="28" t="b">
        <f>NOT(IFERROR('Upload Data'!A864 = "ERROR", TRUE))</f>
        <v>1</v>
      </c>
      <c r="C877" s="28">
        <f t="shared" si="109"/>
        <v>864</v>
      </c>
      <c r="D877" s="30" t="b">
        <f>IF(B877, ('Upload Data'!A864 &amp; 'Upload Data'!B864 &amp; 'Upload Data'!D864 &amp; 'Upload Data'!E864 &amp; 'Upload Data'!F864) &lt;&gt; "", FALSE)</f>
        <v>0</v>
      </c>
      <c r="E877" s="28" t="str">
        <f t="shared" si="113"/>
        <v/>
      </c>
      <c r="F877" s="28" t="str">
        <f t="shared" si="114"/>
        <v/>
      </c>
      <c r="G877" s="30" t="b">
        <f t="shared" si="107"/>
        <v>1</v>
      </c>
      <c r="H877" s="30" t="b">
        <f>IFERROR(AND(OR(NOT(D877), 'Upload Data'!$A864 &lt;&gt; "", 'Upload Data'!$B864 &lt;&gt; ""), I877, J877, S877 &lt;= 1), FALSE)</f>
        <v>1</v>
      </c>
      <c r="I877" s="30" t="b">
        <f t="shared" si="110"/>
        <v>1</v>
      </c>
      <c r="J877" s="30" t="b">
        <f t="shared" si="111"/>
        <v>1</v>
      </c>
      <c r="K877" s="31" t="s">
        <v>81</v>
      </c>
      <c r="L877" s="31" t="s">
        <v>81</v>
      </c>
      <c r="M877" s="30" t="b">
        <f>IFERROR(OR(NOT(D877), 'Upload Data'!E864 &lt;&gt; ""), FALSE)</f>
        <v>1</v>
      </c>
      <c r="N877" s="30" t="b">
        <f>IFERROR(OR(AND(NOT(D877), 'Upload Data'!F864 = ""), IFERROR(MATCH('Upload Data'!F864, listTradingRelationship, 0), FALSE)), FALSE)</f>
        <v>1</v>
      </c>
      <c r="O877" s="30"/>
      <c r="P877" s="30"/>
      <c r="Q877" s="30"/>
      <c r="R877" s="30" t="str">
        <f>IFERROR(IF('Upload Data'!$A864 &lt;&gt; "", 'Upload Data'!$A864, 'Upload Data'!$B864) &amp; "-" &amp; 'Upload Data'!$C864, "-")</f>
        <v>-</v>
      </c>
      <c r="S877" s="30">
        <f t="shared" si="112"/>
        <v>0</v>
      </c>
      <c r="T877" s="30"/>
      <c r="U877" s="30" t="b">
        <f>IFERROR(OR('Upload Data'!$A864 = "", IFERROR(AND(LEN('Upload Data'!$A864 ) = 11, LEFT('Upload Data'!$A864, 4) = "FSC-", MID('Upload Data'!$A864, 5, 1) &gt;= "A", MID('Upload Data'!$A864, 5, 1) &lt;= "Z", V877 &gt; 0, INT(V877) = V877), FALSE)), FALSE)</f>
        <v>1</v>
      </c>
      <c r="V877" s="30">
        <f>IFERROR(VALUE(RIGHT('Upload Data'!$A864, 6)), -1)</f>
        <v>-1</v>
      </c>
      <c r="W877" s="30"/>
      <c r="X877" s="30" t="b">
        <f>IFERROR(OR('Upload Data'!$B864 = "", IFERROR(AND(LEN(AA877) &gt;= 2, MATCH(AB877, listCertificateTypes, 0), AC877 &gt; -1, INT(AC877) = AC877), FALSE)), FALSE)</f>
        <v>1</v>
      </c>
      <c r="Y877" s="30">
        <f>IFERROR(FIND("-", 'Upload Data'!$B864, 1), 1000)</f>
        <v>1000</v>
      </c>
      <c r="Z877" s="30">
        <f>IFERROR(FIND("-", 'Upload Data'!$B864, Y877 + 1), 1000)</f>
        <v>1000</v>
      </c>
      <c r="AA877" s="30" t="str">
        <f>IFERROR(LEFT('Upload Data'!$B864, Y877 - 1), "")</f>
        <v/>
      </c>
      <c r="AB877" s="30" t="str">
        <f>IFERROR(MID('Upload Data'!$B864, Y877 + 1, Z877 - Y877 - 1), "")</f>
        <v/>
      </c>
      <c r="AC877" s="30">
        <f>IFERROR(VALUE(RIGHT('Upload Data'!$B864, 6)), -1)</f>
        <v>-1</v>
      </c>
    </row>
    <row r="878" spans="1:29">
      <c r="A878" s="29">
        <f t="shared" si="108"/>
        <v>865</v>
      </c>
      <c r="B878" s="28" t="b">
        <f>NOT(IFERROR('Upload Data'!A865 = "ERROR", TRUE))</f>
        <v>1</v>
      </c>
      <c r="C878" s="28">
        <f t="shared" si="109"/>
        <v>865</v>
      </c>
      <c r="D878" s="30" t="b">
        <f>IF(B878, ('Upload Data'!A865 &amp; 'Upload Data'!B865 &amp; 'Upload Data'!D865 &amp; 'Upload Data'!E865 &amp; 'Upload Data'!F865) &lt;&gt; "", FALSE)</f>
        <v>0</v>
      </c>
      <c r="E878" s="28" t="str">
        <f t="shared" si="113"/>
        <v/>
      </c>
      <c r="F878" s="28" t="str">
        <f t="shared" si="114"/>
        <v/>
      </c>
      <c r="G878" s="30" t="b">
        <f t="shared" si="107"/>
        <v>1</v>
      </c>
      <c r="H878" s="30" t="b">
        <f>IFERROR(AND(OR(NOT(D878), 'Upload Data'!$A865 &lt;&gt; "", 'Upload Data'!$B865 &lt;&gt; ""), I878, J878, S878 &lt;= 1), FALSE)</f>
        <v>1</v>
      </c>
      <c r="I878" s="30" t="b">
        <f t="shared" si="110"/>
        <v>1</v>
      </c>
      <c r="J878" s="30" t="b">
        <f t="shared" si="111"/>
        <v>1</v>
      </c>
      <c r="K878" s="31" t="s">
        <v>81</v>
      </c>
      <c r="L878" s="31" t="s">
        <v>81</v>
      </c>
      <c r="M878" s="30" t="b">
        <f>IFERROR(OR(NOT(D878), 'Upload Data'!E865 &lt;&gt; ""), FALSE)</f>
        <v>1</v>
      </c>
      <c r="N878" s="30" t="b">
        <f>IFERROR(OR(AND(NOT(D878), 'Upload Data'!F865 = ""), IFERROR(MATCH('Upload Data'!F865, listTradingRelationship, 0), FALSE)), FALSE)</f>
        <v>1</v>
      </c>
      <c r="O878" s="30"/>
      <c r="P878" s="30"/>
      <c r="Q878" s="30"/>
      <c r="R878" s="30" t="str">
        <f>IFERROR(IF('Upload Data'!$A865 &lt;&gt; "", 'Upload Data'!$A865, 'Upload Data'!$B865) &amp; "-" &amp; 'Upload Data'!$C865, "-")</f>
        <v>-</v>
      </c>
      <c r="S878" s="30">
        <f t="shared" si="112"/>
        <v>0</v>
      </c>
      <c r="T878" s="30"/>
      <c r="U878" s="30" t="b">
        <f>IFERROR(OR('Upload Data'!$A865 = "", IFERROR(AND(LEN('Upload Data'!$A865 ) = 11, LEFT('Upload Data'!$A865, 4) = "FSC-", MID('Upload Data'!$A865, 5, 1) &gt;= "A", MID('Upload Data'!$A865, 5, 1) &lt;= "Z", V878 &gt; 0, INT(V878) = V878), FALSE)), FALSE)</f>
        <v>1</v>
      </c>
      <c r="V878" s="30">
        <f>IFERROR(VALUE(RIGHT('Upload Data'!$A865, 6)), -1)</f>
        <v>-1</v>
      </c>
      <c r="W878" s="30"/>
      <c r="X878" s="30" t="b">
        <f>IFERROR(OR('Upload Data'!$B865 = "", IFERROR(AND(LEN(AA878) &gt;= 2, MATCH(AB878, listCertificateTypes, 0), AC878 &gt; -1, INT(AC878) = AC878), FALSE)), FALSE)</f>
        <v>1</v>
      </c>
      <c r="Y878" s="30">
        <f>IFERROR(FIND("-", 'Upload Data'!$B865, 1), 1000)</f>
        <v>1000</v>
      </c>
      <c r="Z878" s="30">
        <f>IFERROR(FIND("-", 'Upload Data'!$B865, Y878 + 1), 1000)</f>
        <v>1000</v>
      </c>
      <c r="AA878" s="30" t="str">
        <f>IFERROR(LEFT('Upload Data'!$B865, Y878 - 1), "")</f>
        <v/>
      </c>
      <c r="AB878" s="30" t="str">
        <f>IFERROR(MID('Upload Data'!$B865, Y878 + 1, Z878 - Y878 - 1), "")</f>
        <v/>
      </c>
      <c r="AC878" s="30">
        <f>IFERROR(VALUE(RIGHT('Upload Data'!$B865, 6)), -1)</f>
        <v>-1</v>
      </c>
    </row>
    <row r="879" spans="1:29">
      <c r="A879" s="29">
        <f t="shared" si="108"/>
        <v>866</v>
      </c>
      <c r="B879" s="28" t="b">
        <f>NOT(IFERROR('Upload Data'!A866 = "ERROR", TRUE))</f>
        <v>1</v>
      </c>
      <c r="C879" s="28">
        <f t="shared" si="109"/>
        <v>866</v>
      </c>
      <c r="D879" s="30" t="b">
        <f>IF(B879, ('Upload Data'!A866 &amp; 'Upload Data'!B866 &amp; 'Upload Data'!D866 &amp; 'Upload Data'!E866 &amp; 'Upload Data'!F866) &lt;&gt; "", FALSE)</f>
        <v>0</v>
      </c>
      <c r="E879" s="28" t="str">
        <f t="shared" si="113"/>
        <v/>
      </c>
      <c r="F879" s="28" t="str">
        <f t="shared" si="114"/>
        <v/>
      </c>
      <c r="G879" s="30" t="b">
        <f t="shared" si="107"/>
        <v>1</v>
      </c>
      <c r="H879" s="30" t="b">
        <f>IFERROR(AND(OR(NOT(D879), 'Upload Data'!$A866 &lt;&gt; "", 'Upload Data'!$B866 &lt;&gt; ""), I879, J879, S879 &lt;= 1), FALSE)</f>
        <v>1</v>
      </c>
      <c r="I879" s="30" t="b">
        <f t="shared" si="110"/>
        <v>1</v>
      </c>
      <c r="J879" s="30" t="b">
        <f t="shared" si="111"/>
        <v>1</v>
      </c>
      <c r="K879" s="31" t="s">
        <v>81</v>
      </c>
      <c r="L879" s="31" t="s">
        <v>81</v>
      </c>
      <c r="M879" s="30" t="b">
        <f>IFERROR(OR(NOT(D879), 'Upload Data'!E866 &lt;&gt; ""), FALSE)</f>
        <v>1</v>
      </c>
      <c r="N879" s="30" t="b">
        <f>IFERROR(OR(AND(NOT(D879), 'Upload Data'!F866 = ""), IFERROR(MATCH('Upload Data'!F866, listTradingRelationship, 0), FALSE)), FALSE)</f>
        <v>1</v>
      </c>
      <c r="O879" s="30"/>
      <c r="P879" s="30"/>
      <c r="Q879" s="30"/>
      <c r="R879" s="30" t="str">
        <f>IFERROR(IF('Upload Data'!$A866 &lt;&gt; "", 'Upload Data'!$A866, 'Upload Data'!$B866) &amp; "-" &amp; 'Upload Data'!$C866, "-")</f>
        <v>-</v>
      </c>
      <c r="S879" s="30">
        <f t="shared" si="112"/>
        <v>0</v>
      </c>
      <c r="T879" s="30"/>
      <c r="U879" s="30" t="b">
        <f>IFERROR(OR('Upload Data'!$A866 = "", IFERROR(AND(LEN('Upload Data'!$A866 ) = 11, LEFT('Upload Data'!$A866, 4) = "FSC-", MID('Upload Data'!$A866, 5, 1) &gt;= "A", MID('Upload Data'!$A866, 5, 1) &lt;= "Z", V879 &gt; 0, INT(V879) = V879), FALSE)), FALSE)</f>
        <v>1</v>
      </c>
      <c r="V879" s="30">
        <f>IFERROR(VALUE(RIGHT('Upload Data'!$A866, 6)), -1)</f>
        <v>-1</v>
      </c>
      <c r="W879" s="30"/>
      <c r="X879" s="30" t="b">
        <f>IFERROR(OR('Upload Data'!$B866 = "", IFERROR(AND(LEN(AA879) &gt;= 2, MATCH(AB879, listCertificateTypes, 0), AC879 &gt; -1, INT(AC879) = AC879), FALSE)), FALSE)</f>
        <v>1</v>
      </c>
      <c r="Y879" s="30">
        <f>IFERROR(FIND("-", 'Upload Data'!$B866, 1), 1000)</f>
        <v>1000</v>
      </c>
      <c r="Z879" s="30">
        <f>IFERROR(FIND("-", 'Upload Data'!$B866, Y879 + 1), 1000)</f>
        <v>1000</v>
      </c>
      <c r="AA879" s="30" t="str">
        <f>IFERROR(LEFT('Upload Data'!$B866, Y879 - 1), "")</f>
        <v/>
      </c>
      <c r="AB879" s="30" t="str">
        <f>IFERROR(MID('Upload Data'!$B866, Y879 + 1, Z879 - Y879 - 1), "")</f>
        <v/>
      </c>
      <c r="AC879" s="30">
        <f>IFERROR(VALUE(RIGHT('Upload Data'!$B866, 6)), -1)</f>
        <v>-1</v>
      </c>
    </row>
    <row r="880" spans="1:29">
      <c r="A880" s="29">
        <f t="shared" si="108"/>
        <v>867</v>
      </c>
      <c r="B880" s="28" t="b">
        <f>NOT(IFERROR('Upload Data'!A867 = "ERROR", TRUE))</f>
        <v>1</v>
      </c>
      <c r="C880" s="28">
        <f t="shared" si="109"/>
        <v>867</v>
      </c>
      <c r="D880" s="30" t="b">
        <f>IF(B880, ('Upload Data'!A867 &amp; 'Upload Data'!B867 &amp; 'Upload Data'!D867 &amp; 'Upload Data'!E867 &amp; 'Upload Data'!F867) &lt;&gt; "", FALSE)</f>
        <v>0</v>
      </c>
      <c r="E880" s="28" t="str">
        <f t="shared" si="113"/>
        <v/>
      </c>
      <c r="F880" s="28" t="str">
        <f t="shared" si="114"/>
        <v/>
      </c>
      <c r="G880" s="30" t="b">
        <f t="shared" si="107"/>
        <v>1</v>
      </c>
      <c r="H880" s="30" t="b">
        <f>IFERROR(AND(OR(NOT(D880), 'Upload Data'!$A867 &lt;&gt; "", 'Upload Data'!$B867 &lt;&gt; ""), I880, J880, S880 &lt;= 1), FALSE)</f>
        <v>1</v>
      </c>
      <c r="I880" s="30" t="b">
        <f t="shared" si="110"/>
        <v>1</v>
      </c>
      <c r="J880" s="30" t="b">
        <f t="shared" si="111"/>
        <v>1</v>
      </c>
      <c r="K880" s="31" t="s">
        <v>81</v>
      </c>
      <c r="L880" s="31" t="s">
        <v>81</v>
      </c>
      <c r="M880" s="30" t="b">
        <f>IFERROR(OR(NOT(D880), 'Upload Data'!E867 &lt;&gt; ""), FALSE)</f>
        <v>1</v>
      </c>
      <c r="N880" s="30" t="b">
        <f>IFERROR(OR(AND(NOT(D880), 'Upload Data'!F867 = ""), IFERROR(MATCH('Upload Data'!F867, listTradingRelationship, 0), FALSE)), FALSE)</f>
        <v>1</v>
      </c>
      <c r="O880" s="30"/>
      <c r="P880" s="30"/>
      <c r="Q880" s="30"/>
      <c r="R880" s="30" t="str">
        <f>IFERROR(IF('Upload Data'!$A867 &lt;&gt; "", 'Upload Data'!$A867, 'Upload Data'!$B867) &amp; "-" &amp; 'Upload Data'!$C867, "-")</f>
        <v>-</v>
      </c>
      <c r="S880" s="30">
        <f t="shared" si="112"/>
        <v>0</v>
      </c>
      <c r="T880" s="30"/>
      <c r="U880" s="30" t="b">
        <f>IFERROR(OR('Upload Data'!$A867 = "", IFERROR(AND(LEN('Upload Data'!$A867 ) = 11, LEFT('Upload Data'!$A867, 4) = "FSC-", MID('Upload Data'!$A867, 5, 1) &gt;= "A", MID('Upload Data'!$A867, 5, 1) &lt;= "Z", V880 &gt; 0, INT(V880) = V880), FALSE)), FALSE)</f>
        <v>1</v>
      </c>
      <c r="V880" s="30">
        <f>IFERROR(VALUE(RIGHT('Upload Data'!$A867, 6)), -1)</f>
        <v>-1</v>
      </c>
      <c r="W880" s="30"/>
      <c r="X880" s="30" t="b">
        <f>IFERROR(OR('Upload Data'!$B867 = "", IFERROR(AND(LEN(AA880) &gt;= 2, MATCH(AB880, listCertificateTypes, 0), AC880 &gt; -1, INT(AC880) = AC880), FALSE)), FALSE)</f>
        <v>1</v>
      </c>
      <c r="Y880" s="30">
        <f>IFERROR(FIND("-", 'Upload Data'!$B867, 1), 1000)</f>
        <v>1000</v>
      </c>
      <c r="Z880" s="30">
        <f>IFERROR(FIND("-", 'Upload Data'!$B867, Y880 + 1), 1000)</f>
        <v>1000</v>
      </c>
      <c r="AA880" s="30" t="str">
        <f>IFERROR(LEFT('Upload Data'!$B867, Y880 - 1), "")</f>
        <v/>
      </c>
      <c r="AB880" s="30" t="str">
        <f>IFERROR(MID('Upload Data'!$B867, Y880 + 1, Z880 - Y880 - 1), "")</f>
        <v/>
      </c>
      <c r="AC880" s="30">
        <f>IFERROR(VALUE(RIGHT('Upload Data'!$B867, 6)), -1)</f>
        <v>-1</v>
      </c>
    </row>
    <row r="881" spans="1:29">
      <c r="A881" s="29">
        <f t="shared" si="108"/>
        <v>868</v>
      </c>
      <c r="B881" s="28" t="b">
        <f>NOT(IFERROR('Upload Data'!A868 = "ERROR", TRUE))</f>
        <v>1</v>
      </c>
      <c r="C881" s="28">
        <f t="shared" si="109"/>
        <v>868</v>
      </c>
      <c r="D881" s="30" t="b">
        <f>IF(B881, ('Upload Data'!A868 &amp; 'Upload Data'!B868 &amp; 'Upload Data'!D868 &amp; 'Upload Data'!E868 &amp; 'Upload Data'!F868) &lt;&gt; "", FALSE)</f>
        <v>0</v>
      </c>
      <c r="E881" s="28" t="str">
        <f t="shared" si="113"/>
        <v/>
      </c>
      <c r="F881" s="28" t="str">
        <f t="shared" si="114"/>
        <v/>
      </c>
      <c r="G881" s="30" t="b">
        <f t="shared" si="107"/>
        <v>1</v>
      </c>
      <c r="H881" s="30" t="b">
        <f>IFERROR(AND(OR(NOT(D881), 'Upload Data'!$A868 &lt;&gt; "", 'Upload Data'!$B868 &lt;&gt; ""), I881, J881, S881 &lt;= 1), FALSE)</f>
        <v>1</v>
      </c>
      <c r="I881" s="30" t="b">
        <f t="shared" si="110"/>
        <v>1</v>
      </c>
      <c r="J881" s="30" t="b">
        <f t="shared" si="111"/>
        <v>1</v>
      </c>
      <c r="K881" s="31" t="s">
        <v>81</v>
      </c>
      <c r="L881" s="31" t="s">
        <v>81</v>
      </c>
      <c r="M881" s="30" t="b">
        <f>IFERROR(OR(NOT(D881), 'Upload Data'!E868 &lt;&gt; ""), FALSE)</f>
        <v>1</v>
      </c>
      <c r="N881" s="30" t="b">
        <f>IFERROR(OR(AND(NOT(D881), 'Upload Data'!F868 = ""), IFERROR(MATCH('Upload Data'!F868, listTradingRelationship, 0), FALSE)), FALSE)</f>
        <v>1</v>
      </c>
      <c r="O881" s="30"/>
      <c r="P881" s="30"/>
      <c r="Q881" s="30"/>
      <c r="R881" s="30" t="str">
        <f>IFERROR(IF('Upload Data'!$A868 &lt;&gt; "", 'Upload Data'!$A868, 'Upload Data'!$B868) &amp; "-" &amp; 'Upload Data'!$C868, "-")</f>
        <v>-</v>
      </c>
      <c r="S881" s="30">
        <f t="shared" si="112"/>
        <v>0</v>
      </c>
      <c r="T881" s="30"/>
      <c r="U881" s="30" t="b">
        <f>IFERROR(OR('Upload Data'!$A868 = "", IFERROR(AND(LEN('Upload Data'!$A868 ) = 11, LEFT('Upload Data'!$A868, 4) = "FSC-", MID('Upload Data'!$A868, 5, 1) &gt;= "A", MID('Upload Data'!$A868, 5, 1) &lt;= "Z", V881 &gt; 0, INT(V881) = V881), FALSE)), FALSE)</f>
        <v>1</v>
      </c>
      <c r="V881" s="30">
        <f>IFERROR(VALUE(RIGHT('Upload Data'!$A868, 6)), -1)</f>
        <v>-1</v>
      </c>
      <c r="W881" s="30"/>
      <c r="X881" s="30" t="b">
        <f>IFERROR(OR('Upload Data'!$B868 = "", IFERROR(AND(LEN(AA881) &gt;= 2, MATCH(AB881, listCertificateTypes, 0), AC881 &gt; -1, INT(AC881) = AC881), FALSE)), FALSE)</f>
        <v>1</v>
      </c>
      <c r="Y881" s="30">
        <f>IFERROR(FIND("-", 'Upload Data'!$B868, 1), 1000)</f>
        <v>1000</v>
      </c>
      <c r="Z881" s="30">
        <f>IFERROR(FIND("-", 'Upload Data'!$B868, Y881 + 1), 1000)</f>
        <v>1000</v>
      </c>
      <c r="AA881" s="30" t="str">
        <f>IFERROR(LEFT('Upload Data'!$B868, Y881 - 1), "")</f>
        <v/>
      </c>
      <c r="AB881" s="30" t="str">
        <f>IFERROR(MID('Upload Data'!$B868, Y881 + 1, Z881 - Y881 - 1), "")</f>
        <v/>
      </c>
      <c r="AC881" s="30">
        <f>IFERROR(VALUE(RIGHT('Upload Data'!$B868, 6)), -1)</f>
        <v>-1</v>
      </c>
    </row>
    <row r="882" spans="1:29">
      <c r="A882" s="29">
        <f t="shared" si="108"/>
        <v>869</v>
      </c>
      <c r="B882" s="28" t="b">
        <f>NOT(IFERROR('Upload Data'!A869 = "ERROR", TRUE))</f>
        <v>1</v>
      </c>
      <c r="C882" s="28">
        <f t="shared" si="109"/>
        <v>869</v>
      </c>
      <c r="D882" s="30" t="b">
        <f>IF(B882, ('Upload Data'!A869 &amp; 'Upload Data'!B869 &amp; 'Upload Data'!D869 &amp; 'Upload Data'!E869 &amp; 'Upload Data'!F869) &lt;&gt; "", FALSE)</f>
        <v>0</v>
      </c>
      <c r="E882" s="28" t="str">
        <f t="shared" si="113"/>
        <v/>
      </c>
      <c r="F882" s="28" t="str">
        <f t="shared" si="114"/>
        <v/>
      </c>
      <c r="G882" s="30" t="b">
        <f t="shared" si="107"/>
        <v>1</v>
      </c>
      <c r="H882" s="30" t="b">
        <f>IFERROR(AND(OR(NOT(D882), 'Upload Data'!$A869 &lt;&gt; "", 'Upload Data'!$B869 &lt;&gt; ""), I882, J882, S882 &lt;= 1), FALSE)</f>
        <v>1</v>
      </c>
      <c r="I882" s="30" t="b">
        <f t="shared" si="110"/>
        <v>1</v>
      </c>
      <c r="J882" s="30" t="b">
        <f t="shared" si="111"/>
        <v>1</v>
      </c>
      <c r="K882" s="31" t="s">
        <v>81</v>
      </c>
      <c r="L882" s="31" t="s">
        <v>81</v>
      </c>
      <c r="M882" s="30" t="b">
        <f>IFERROR(OR(NOT(D882), 'Upload Data'!E869 &lt;&gt; ""), FALSE)</f>
        <v>1</v>
      </c>
      <c r="N882" s="30" t="b">
        <f>IFERROR(OR(AND(NOT(D882), 'Upload Data'!F869 = ""), IFERROR(MATCH('Upload Data'!F869, listTradingRelationship, 0), FALSE)), FALSE)</f>
        <v>1</v>
      </c>
      <c r="O882" s="30"/>
      <c r="P882" s="30"/>
      <c r="Q882" s="30"/>
      <c r="R882" s="30" t="str">
        <f>IFERROR(IF('Upload Data'!$A869 &lt;&gt; "", 'Upload Data'!$A869, 'Upload Data'!$B869) &amp; "-" &amp; 'Upload Data'!$C869, "-")</f>
        <v>-</v>
      </c>
      <c r="S882" s="30">
        <f t="shared" si="112"/>
        <v>0</v>
      </c>
      <c r="T882" s="30"/>
      <c r="U882" s="30" t="b">
        <f>IFERROR(OR('Upload Data'!$A869 = "", IFERROR(AND(LEN('Upload Data'!$A869 ) = 11, LEFT('Upload Data'!$A869, 4) = "FSC-", MID('Upload Data'!$A869, 5, 1) &gt;= "A", MID('Upload Data'!$A869, 5, 1) &lt;= "Z", V882 &gt; 0, INT(V882) = V882), FALSE)), FALSE)</f>
        <v>1</v>
      </c>
      <c r="V882" s="30">
        <f>IFERROR(VALUE(RIGHT('Upload Data'!$A869, 6)), -1)</f>
        <v>-1</v>
      </c>
      <c r="W882" s="30"/>
      <c r="X882" s="30" t="b">
        <f>IFERROR(OR('Upload Data'!$B869 = "", IFERROR(AND(LEN(AA882) &gt;= 2, MATCH(AB882, listCertificateTypes, 0), AC882 &gt; -1, INT(AC882) = AC882), FALSE)), FALSE)</f>
        <v>1</v>
      </c>
      <c r="Y882" s="30">
        <f>IFERROR(FIND("-", 'Upload Data'!$B869, 1), 1000)</f>
        <v>1000</v>
      </c>
      <c r="Z882" s="30">
        <f>IFERROR(FIND("-", 'Upload Data'!$B869, Y882 + 1), 1000)</f>
        <v>1000</v>
      </c>
      <c r="AA882" s="30" t="str">
        <f>IFERROR(LEFT('Upload Data'!$B869, Y882 - 1), "")</f>
        <v/>
      </c>
      <c r="AB882" s="30" t="str">
        <f>IFERROR(MID('Upload Data'!$B869, Y882 + 1, Z882 - Y882 - 1), "")</f>
        <v/>
      </c>
      <c r="AC882" s="30">
        <f>IFERROR(VALUE(RIGHT('Upload Data'!$B869, 6)), -1)</f>
        <v>-1</v>
      </c>
    </row>
    <row r="883" spans="1:29">
      <c r="A883" s="29">
        <f t="shared" si="108"/>
        <v>870</v>
      </c>
      <c r="B883" s="28" t="b">
        <f>NOT(IFERROR('Upload Data'!A870 = "ERROR", TRUE))</f>
        <v>1</v>
      </c>
      <c r="C883" s="28">
        <f t="shared" si="109"/>
        <v>870</v>
      </c>
      <c r="D883" s="30" t="b">
        <f>IF(B883, ('Upload Data'!A870 &amp; 'Upload Data'!B870 &amp; 'Upload Data'!D870 &amp; 'Upload Data'!E870 &amp; 'Upload Data'!F870) &lt;&gt; "", FALSE)</f>
        <v>0</v>
      </c>
      <c r="E883" s="28" t="str">
        <f t="shared" si="113"/>
        <v/>
      </c>
      <c r="F883" s="28" t="str">
        <f t="shared" si="114"/>
        <v/>
      </c>
      <c r="G883" s="30" t="b">
        <f t="shared" si="107"/>
        <v>1</v>
      </c>
      <c r="H883" s="30" t="b">
        <f>IFERROR(AND(OR(NOT(D883), 'Upload Data'!$A870 &lt;&gt; "", 'Upload Data'!$B870 &lt;&gt; ""), I883, J883, S883 &lt;= 1), FALSE)</f>
        <v>1</v>
      </c>
      <c r="I883" s="30" t="b">
        <f t="shared" si="110"/>
        <v>1</v>
      </c>
      <c r="J883" s="30" t="b">
        <f t="shared" si="111"/>
        <v>1</v>
      </c>
      <c r="K883" s="31" t="s">
        <v>81</v>
      </c>
      <c r="L883" s="31" t="s">
        <v>81</v>
      </c>
      <c r="M883" s="30" t="b">
        <f>IFERROR(OR(NOT(D883), 'Upload Data'!E870 &lt;&gt; ""), FALSE)</f>
        <v>1</v>
      </c>
      <c r="N883" s="30" t="b">
        <f>IFERROR(OR(AND(NOT(D883), 'Upload Data'!F870 = ""), IFERROR(MATCH('Upload Data'!F870, listTradingRelationship, 0), FALSE)), FALSE)</f>
        <v>1</v>
      </c>
      <c r="O883" s="30"/>
      <c r="P883" s="30"/>
      <c r="Q883" s="30"/>
      <c r="R883" s="30" t="str">
        <f>IFERROR(IF('Upload Data'!$A870 &lt;&gt; "", 'Upload Data'!$A870, 'Upload Data'!$B870) &amp; "-" &amp; 'Upload Data'!$C870, "-")</f>
        <v>-</v>
      </c>
      <c r="S883" s="30">
        <f t="shared" si="112"/>
        <v>0</v>
      </c>
      <c r="T883" s="30"/>
      <c r="U883" s="30" t="b">
        <f>IFERROR(OR('Upload Data'!$A870 = "", IFERROR(AND(LEN('Upload Data'!$A870 ) = 11, LEFT('Upload Data'!$A870, 4) = "FSC-", MID('Upload Data'!$A870, 5, 1) &gt;= "A", MID('Upload Data'!$A870, 5, 1) &lt;= "Z", V883 &gt; 0, INT(V883) = V883), FALSE)), FALSE)</f>
        <v>1</v>
      </c>
      <c r="V883" s="30">
        <f>IFERROR(VALUE(RIGHT('Upload Data'!$A870, 6)), -1)</f>
        <v>-1</v>
      </c>
      <c r="W883" s="30"/>
      <c r="X883" s="30" t="b">
        <f>IFERROR(OR('Upload Data'!$B870 = "", IFERROR(AND(LEN(AA883) &gt;= 2, MATCH(AB883, listCertificateTypes, 0), AC883 &gt; -1, INT(AC883) = AC883), FALSE)), FALSE)</f>
        <v>1</v>
      </c>
      <c r="Y883" s="30">
        <f>IFERROR(FIND("-", 'Upload Data'!$B870, 1), 1000)</f>
        <v>1000</v>
      </c>
      <c r="Z883" s="30">
        <f>IFERROR(FIND("-", 'Upload Data'!$B870, Y883 + 1), 1000)</f>
        <v>1000</v>
      </c>
      <c r="AA883" s="30" t="str">
        <f>IFERROR(LEFT('Upload Data'!$B870, Y883 - 1), "")</f>
        <v/>
      </c>
      <c r="AB883" s="30" t="str">
        <f>IFERROR(MID('Upload Data'!$B870, Y883 + 1, Z883 - Y883 - 1), "")</f>
        <v/>
      </c>
      <c r="AC883" s="30">
        <f>IFERROR(VALUE(RIGHT('Upload Data'!$B870, 6)), -1)</f>
        <v>-1</v>
      </c>
    </row>
    <row r="884" spans="1:29">
      <c r="A884" s="29">
        <f t="shared" si="108"/>
        <v>871</v>
      </c>
      <c r="B884" s="28" t="b">
        <f>NOT(IFERROR('Upload Data'!A871 = "ERROR", TRUE))</f>
        <v>1</v>
      </c>
      <c r="C884" s="28">
        <f t="shared" si="109"/>
        <v>871</v>
      </c>
      <c r="D884" s="30" t="b">
        <f>IF(B884, ('Upload Data'!A871 &amp; 'Upload Data'!B871 &amp; 'Upload Data'!D871 &amp; 'Upload Data'!E871 &amp; 'Upload Data'!F871) &lt;&gt; "", FALSE)</f>
        <v>0</v>
      </c>
      <c r="E884" s="28" t="str">
        <f t="shared" si="113"/>
        <v/>
      </c>
      <c r="F884" s="28" t="str">
        <f t="shared" si="114"/>
        <v/>
      </c>
      <c r="G884" s="30" t="b">
        <f t="shared" si="107"/>
        <v>1</v>
      </c>
      <c r="H884" s="30" t="b">
        <f>IFERROR(AND(OR(NOT(D884), 'Upload Data'!$A871 &lt;&gt; "", 'Upload Data'!$B871 &lt;&gt; ""), I884, J884, S884 &lt;= 1), FALSE)</f>
        <v>1</v>
      </c>
      <c r="I884" s="30" t="b">
        <f t="shared" si="110"/>
        <v>1</v>
      </c>
      <c r="J884" s="30" t="b">
        <f t="shared" si="111"/>
        <v>1</v>
      </c>
      <c r="K884" s="31" t="s">
        <v>81</v>
      </c>
      <c r="L884" s="31" t="s">
        <v>81</v>
      </c>
      <c r="M884" s="30" t="b">
        <f>IFERROR(OR(NOT(D884), 'Upload Data'!E871 &lt;&gt; ""), FALSE)</f>
        <v>1</v>
      </c>
      <c r="N884" s="30" t="b">
        <f>IFERROR(OR(AND(NOT(D884), 'Upload Data'!F871 = ""), IFERROR(MATCH('Upload Data'!F871, listTradingRelationship, 0), FALSE)), FALSE)</f>
        <v>1</v>
      </c>
      <c r="O884" s="30"/>
      <c r="P884" s="30"/>
      <c r="Q884" s="30"/>
      <c r="R884" s="30" t="str">
        <f>IFERROR(IF('Upload Data'!$A871 &lt;&gt; "", 'Upload Data'!$A871, 'Upload Data'!$B871) &amp; "-" &amp; 'Upload Data'!$C871, "-")</f>
        <v>-</v>
      </c>
      <c r="S884" s="30">
        <f t="shared" si="112"/>
        <v>0</v>
      </c>
      <c r="T884" s="30"/>
      <c r="U884" s="30" t="b">
        <f>IFERROR(OR('Upload Data'!$A871 = "", IFERROR(AND(LEN('Upload Data'!$A871 ) = 11, LEFT('Upload Data'!$A871, 4) = "FSC-", MID('Upload Data'!$A871, 5, 1) &gt;= "A", MID('Upload Data'!$A871, 5, 1) &lt;= "Z", V884 &gt; 0, INT(V884) = V884), FALSE)), FALSE)</f>
        <v>1</v>
      </c>
      <c r="V884" s="30">
        <f>IFERROR(VALUE(RIGHT('Upload Data'!$A871, 6)), -1)</f>
        <v>-1</v>
      </c>
      <c r="W884" s="30"/>
      <c r="X884" s="30" t="b">
        <f>IFERROR(OR('Upload Data'!$B871 = "", IFERROR(AND(LEN(AA884) &gt;= 2, MATCH(AB884, listCertificateTypes, 0), AC884 &gt; -1, INT(AC884) = AC884), FALSE)), FALSE)</f>
        <v>1</v>
      </c>
      <c r="Y884" s="30">
        <f>IFERROR(FIND("-", 'Upload Data'!$B871, 1), 1000)</f>
        <v>1000</v>
      </c>
      <c r="Z884" s="30">
        <f>IFERROR(FIND("-", 'Upload Data'!$B871, Y884 + 1), 1000)</f>
        <v>1000</v>
      </c>
      <c r="AA884" s="30" t="str">
        <f>IFERROR(LEFT('Upload Data'!$B871, Y884 - 1), "")</f>
        <v/>
      </c>
      <c r="AB884" s="30" t="str">
        <f>IFERROR(MID('Upload Data'!$B871, Y884 + 1, Z884 - Y884 - 1), "")</f>
        <v/>
      </c>
      <c r="AC884" s="30">
        <f>IFERROR(VALUE(RIGHT('Upload Data'!$B871, 6)), -1)</f>
        <v>-1</v>
      </c>
    </row>
    <row r="885" spans="1:29">
      <c r="A885" s="29">
        <f t="shared" si="108"/>
        <v>872</v>
      </c>
      <c r="B885" s="28" t="b">
        <f>NOT(IFERROR('Upload Data'!A872 = "ERROR", TRUE))</f>
        <v>1</v>
      </c>
      <c r="C885" s="28">
        <f t="shared" si="109"/>
        <v>872</v>
      </c>
      <c r="D885" s="30" t="b">
        <f>IF(B885, ('Upload Data'!A872 &amp; 'Upload Data'!B872 &amp; 'Upload Data'!D872 &amp; 'Upload Data'!E872 &amp; 'Upload Data'!F872) &lt;&gt; "", FALSE)</f>
        <v>0</v>
      </c>
      <c r="E885" s="28" t="str">
        <f t="shared" si="113"/>
        <v/>
      </c>
      <c r="F885" s="28" t="str">
        <f t="shared" si="114"/>
        <v/>
      </c>
      <c r="G885" s="30" t="b">
        <f t="shared" si="107"/>
        <v>1</v>
      </c>
      <c r="H885" s="30" t="b">
        <f>IFERROR(AND(OR(NOT(D885), 'Upload Data'!$A872 &lt;&gt; "", 'Upload Data'!$B872 &lt;&gt; ""), I885, J885, S885 &lt;= 1), FALSE)</f>
        <v>1</v>
      </c>
      <c r="I885" s="30" t="b">
        <f t="shared" si="110"/>
        <v>1</v>
      </c>
      <c r="J885" s="30" t="b">
        <f t="shared" si="111"/>
        <v>1</v>
      </c>
      <c r="K885" s="31" t="s">
        <v>81</v>
      </c>
      <c r="L885" s="31" t="s">
        <v>81</v>
      </c>
      <c r="M885" s="30" t="b">
        <f>IFERROR(OR(NOT(D885), 'Upload Data'!E872 &lt;&gt; ""), FALSE)</f>
        <v>1</v>
      </c>
      <c r="N885" s="30" t="b">
        <f>IFERROR(OR(AND(NOT(D885), 'Upload Data'!F872 = ""), IFERROR(MATCH('Upload Data'!F872, listTradingRelationship, 0), FALSE)), FALSE)</f>
        <v>1</v>
      </c>
      <c r="O885" s="30"/>
      <c r="P885" s="30"/>
      <c r="Q885" s="30"/>
      <c r="R885" s="30" t="str">
        <f>IFERROR(IF('Upload Data'!$A872 &lt;&gt; "", 'Upload Data'!$A872, 'Upload Data'!$B872) &amp; "-" &amp; 'Upload Data'!$C872, "-")</f>
        <v>-</v>
      </c>
      <c r="S885" s="30">
        <f t="shared" si="112"/>
        <v>0</v>
      </c>
      <c r="T885" s="30"/>
      <c r="U885" s="30" t="b">
        <f>IFERROR(OR('Upload Data'!$A872 = "", IFERROR(AND(LEN('Upload Data'!$A872 ) = 11, LEFT('Upload Data'!$A872, 4) = "FSC-", MID('Upload Data'!$A872, 5, 1) &gt;= "A", MID('Upload Data'!$A872, 5, 1) &lt;= "Z", V885 &gt; 0, INT(V885) = V885), FALSE)), FALSE)</f>
        <v>1</v>
      </c>
      <c r="V885" s="30">
        <f>IFERROR(VALUE(RIGHT('Upload Data'!$A872, 6)), -1)</f>
        <v>-1</v>
      </c>
      <c r="W885" s="30"/>
      <c r="X885" s="30" t="b">
        <f>IFERROR(OR('Upload Data'!$B872 = "", IFERROR(AND(LEN(AA885) &gt;= 2, MATCH(AB885, listCertificateTypes, 0), AC885 &gt; -1, INT(AC885) = AC885), FALSE)), FALSE)</f>
        <v>1</v>
      </c>
      <c r="Y885" s="30">
        <f>IFERROR(FIND("-", 'Upload Data'!$B872, 1), 1000)</f>
        <v>1000</v>
      </c>
      <c r="Z885" s="30">
        <f>IFERROR(FIND("-", 'Upload Data'!$B872, Y885 + 1), 1000)</f>
        <v>1000</v>
      </c>
      <c r="AA885" s="30" t="str">
        <f>IFERROR(LEFT('Upload Data'!$B872, Y885 - 1), "")</f>
        <v/>
      </c>
      <c r="AB885" s="30" t="str">
        <f>IFERROR(MID('Upload Data'!$B872, Y885 + 1, Z885 - Y885 - 1), "")</f>
        <v/>
      </c>
      <c r="AC885" s="30">
        <f>IFERROR(VALUE(RIGHT('Upload Data'!$B872, 6)), -1)</f>
        <v>-1</v>
      </c>
    </row>
    <row r="886" spans="1:29">
      <c r="A886" s="29">
        <f t="shared" si="108"/>
        <v>873</v>
      </c>
      <c r="B886" s="28" t="b">
        <f>NOT(IFERROR('Upload Data'!A873 = "ERROR", TRUE))</f>
        <v>1</v>
      </c>
      <c r="C886" s="28">
        <f t="shared" si="109"/>
        <v>873</v>
      </c>
      <c r="D886" s="30" t="b">
        <f>IF(B886, ('Upload Data'!A873 &amp; 'Upload Data'!B873 &amp; 'Upload Data'!D873 &amp; 'Upload Data'!E873 &amp; 'Upload Data'!F873) &lt;&gt; "", FALSE)</f>
        <v>0</v>
      </c>
      <c r="E886" s="28" t="str">
        <f t="shared" si="113"/>
        <v/>
      </c>
      <c r="F886" s="28" t="str">
        <f t="shared" si="114"/>
        <v/>
      </c>
      <c r="G886" s="30" t="b">
        <f t="shared" si="107"/>
        <v>1</v>
      </c>
      <c r="H886" s="30" t="b">
        <f>IFERROR(AND(OR(NOT(D886), 'Upload Data'!$A873 &lt;&gt; "", 'Upload Data'!$B873 &lt;&gt; ""), I886, J886, S886 &lt;= 1), FALSE)</f>
        <v>1</v>
      </c>
      <c r="I886" s="30" t="b">
        <f t="shared" si="110"/>
        <v>1</v>
      </c>
      <c r="J886" s="30" t="b">
        <f t="shared" si="111"/>
        <v>1</v>
      </c>
      <c r="K886" s="31" t="s">
        <v>81</v>
      </c>
      <c r="L886" s="31" t="s">
        <v>81</v>
      </c>
      <c r="M886" s="30" t="b">
        <f>IFERROR(OR(NOT(D886), 'Upload Data'!E873 &lt;&gt; ""), FALSE)</f>
        <v>1</v>
      </c>
      <c r="N886" s="30" t="b">
        <f>IFERROR(OR(AND(NOT(D886), 'Upload Data'!F873 = ""), IFERROR(MATCH('Upload Data'!F873, listTradingRelationship, 0), FALSE)), FALSE)</f>
        <v>1</v>
      </c>
      <c r="O886" s="30"/>
      <c r="P886" s="30"/>
      <c r="Q886" s="30"/>
      <c r="R886" s="30" t="str">
        <f>IFERROR(IF('Upload Data'!$A873 &lt;&gt; "", 'Upload Data'!$A873, 'Upload Data'!$B873) &amp; "-" &amp; 'Upload Data'!$C873, "-")</f>
        <v>-</v>
      </c>
      <c r="S886" s="30">
        <f t="shared" si="112"/>
        <v>0</v>
      </c>
      <c r="T886" s="30"/>
      <c r="U886" s="30" t="b">
        <f>IFERROR(OR('Upload Data'!$A873 = "", IFERROR(AND(LEN('Upload Data'!$A873 ) = 11, LEFT('Upload Data'!$A873, 4) = "FSC-", MID('Upload Data'!$A873, 5, 1) &gt;= "A", MID('Upload Data'!$A873, 5, 1) &lt;= "Z", V886 &gt; 0, INT(V886) = V886), FALSE)), FALSE)</f>
        <v>1</v>
      </c>
      <c r="V886" s="30">
        <f>IFERROR(VALUE(RIGHT('Upload Data'!$A873, 6)), -1)</f>
        <v>-1</v>
      </c>
      <c r="W886" s="30"/>
      <c r="X886" s="30" t="b">
        <f>IFERROR(OR('Upload Data'!$B873 = "", IFERROR(AND(LEN(AA886) &gt;= 2, MATCH(AB886, listCertificateTypes, 0), AC886 &gt; -1, INT(AC886) = AC886), FALSE)), FALSE)</f>
        <v>1</v>
      </c>
      <c r="Y886" s="30">
        <f>IFERROR(FIND("-", 'Upload Data'!$B873, 1), 1000)</f>
        <v>1000</v>
      </c>
      <c r="Z886" s="30">
        <f>IFERROR(FIND("-", 'Upload Data'!$B873, Y886 + 1), 1000)</f>
        <v>1000</v>
      </c>
      <c r="AA886" s="30" t="str">
        <f>IFERROR(LEFT('Upload Data'!$B873, Y886 - 1), "")</f>
        <v/>
      </c>
      <c r="AB886" s="30" t="str">
        <f>IFERROR(MID('Upload Data'!$B873, Y886 + 1, Z886 - Y886 - 1), "")</f>
        <v/>
      </c>
      <c r="AC886" s="30">
        <f>IFERROR(VALUE(RIGHT('Upload Data'!$B873, 6)), -1)</f>
        <v>-1</v>
      </c>
    </row>
    <row r="887" spans="1:29">
      <c r="A887" s="29">
        <f t="shared" si="108"/>
        <v>874</v>
      </c>
      <c r="B887" s="28" t="b">
        <f>NOT(IFERROR('Upload Data'!A874 = "ERROR", TRUE))</f>
        <v>1</v>
      </c>
      <c r="C887" s="28">
        <f t="shared" si="109"/>
        <v>874</v>
      </c>
      <c r="D887" s="30" t="b">
        <f>IF(B887, ('Upload Data'!A874 &amp; 'Upload Data'!B874 &amp; 'Upload Data'!D874 &amp; 'Upload Data'!E874 &amp; 'Upload Data'!F874) &lt;&gt; "", FALSE)</f>
        <v>0</v>
      </c>
      <c r="E887" s="28" t="str">
        <f t="shared" si="113"/>
        <v/>
      </c>
      <c r="F887" s="28" t="str">
        <f t="shared" si="114"/>
        <v/>
      </c>
      <c r="G887" s="30" t="b">
        <f t="shared" si="107"/>
        <v>1</v>
      </c>
      <c r="H887" s="30" t="b">
        <f>IFERROR(AND(OR(NOT(D887), 'Upload Data'!$A874 &lt;&gt; "", 'Upload Data'!$B874 &lt;&gt; ""), I887, J887, S887 &lt;= 1), FALSE)</f>
        <v>1</v>
      </c>
      <c r="I887" s="30" t="b">
        <f t="shared" si="110"/>
        <v>1</v>
      </c>
      <c r="J887" s="30" t="b">
        <f t="shared" si="111"/>
        <v>1</v>
      </c>
      <c r="K887" s="31" t="s">
        <v>81</v>
      </c>
      <c r="L887" s="31" t="s">
        <v>81</v>
      </c>
      <c r="M887" s="30" t="b">
        <f>IFERROR(OR(NOT(D887), 'Upload Data'!E874 &lt;&gt; ""), FALSE)</f>
        <v>1</v>
      </c>
      <c r="N887" s="30" t="b">
        <f>IFERROR(OR(AND(NOT(D887), 'Upload Data'!F874 = ""), IFERROR(MATCH('Upload Data'!F874, listTradingRelationship, 0), FALSE)), FALSE)</f>
        <v>1</v>
      </c>
      <c r="O887" s="30"/>
      <c r="P887" s="30"/>
      <c r="Q887" s="30"/>
      <c r="R887" s="30" t="str">
        <f>IFERROR(IF('Upload Data'!$A874 &lt;&gt; "", 'Upload Data'!$A874, 'Upload Data'!$B874) &amp; "-" &amp; 'Upload Data'!$C874, "-")</f>
        <v>-</v>
      </c>
      <c r="S887" s="30">
        <f t="shared" si="112"/>
        <v>0</v>
      </c>
      <c r="T887" s="30"/>
      <c r="U887" s="30" t="b">
        <f>IFERROR(OR('Upload Data'!$A874 = "", IFERROR(AND(LEN('Upload Data'!$A874 ) = 11, LEFT('Upload Data'!$A874, 4) = "FSC-", MID('Upload Data'!$A874, 5, 1) &gt;= "A", MID('Upload Data'!$A874, 5, 1) &lt;= "Z", V887 &gt; 0, INT(V887) = V887), FALSE)), FALSE)</f>
        <v>1</v>
      </c>
      <c r="V887" s="30">
        <f>IFERROR(VALUE(RIGHT('Upload Data'!$A874, 6)), -1)</f>
        <v>-1</v>
      </c>
      <c r="W887" s="30"/>
      <c r="X887" s="30" t="b">
        <f>IFERROR(OR('Upload Data'!$B874 = "", IFERROR(AND(LEN(AA887) &gt;= 2, MATCH(AB887, listCertificateTypes, 0), AC887 &gt; -1, INT(AC887) = AC887), FALSE)), FALSE)</f>
        <v>1</v>
      </c>
      <c r="Y887" s="30">
        <f>IFERROR(FIND("-", 'Upload Data'!$B874, 1), 1000)</f>
        <v>1000</v>
      </c>
      <c r="Z887" s="30">
        <f>IFERROR(FIND("-", 'Upload Data'!$B874, Y887 + 1), 1000)</f>
        <v>1000</v>
      </c>
      <c r="AA887" s="30" t="str">
        <f>IFERROR(LEFT('Upload Data'!$B874, Y887 - 1), "")</f>
        <v/>
      </c>
      <c r="AB887" s="30" t="str">
        <f>IFERROR(MID('Upload Data'!$B874, Y887 + 1, Z887 - Y887 - 1), "")</f>
        <v/>
      </c>
      <c r="AC887" s="30">
        <f>IFERROR(VALUE(RIGHT('Upload Data'!$B874, 6)), -1)</f>
        <v>-1</v>
      </c>
    </row>
    <row r="888" spans="1:29">
      <c r="A888" s="29">
        <f t="shared" si="108"/>
        <v>875</v>
      </c>
      <c r="B888" s="28" t="b">
        <f>NOT(IFERROR('Upload Data'!A875 = "ERROR", TRUE))</f>
        <v>1</v>
      </c>
      <c r="C888" s="28">
        <f t="shared" si="109"/>
        <v>875</v>
      </c>
      <c r="D888" s="30" t="b">
        <f>IF(B888, ('Upload Data'!A875 &amp; 'Upload Data'!B875 &amp; 'Upload Data'!D875 &amp; 'Upload Data'!E875 &amp; 'Upload Data'!F875) &lt;&gt; "", FALSE)</f>
        <v>0</v>
      </c>
      <c r="E888" s="28" t="str">
        <f t="shared" si="113"/>
        <v/>
      </c>
      <c r="F888" s="28" t="str">
        <f t="shared" si="114"/>
        <v/>
      </c>
      <c r="G888" s="30" t="b">
        <f t="shared" si="107"/>
        <v>1</v>
      </c>
      <c r="H888" s="30" t="b">
        <f>IFERROR(AND(OR(NOT(D888), 'Upload Data'!$A875 &lt;&gt; "", 'Upload Data'!$B875 &lt;&gt; ""), I888, J888, S888 &lt;= 1), FALSE)</f>
        <v>1</v>
      </c>
      <c r="I888" s="30" t="b">
        <f t="shared" si="110"/>
        <v>1</v>
      </c>
      <c r="J888" s="30" t="b">
        <f t="shared" si="111"/>
        <v>1</v>
      </c>
      <c r="K888" s="31" t="s">
        <v>81</v>
      </c>
      <c r="L888" s="31" t="s">
        <v>81</v>
      </c>
      <c r="M888" s="30" t="b">
        <f>IFERROR(OR(NOT(D888), 'Upload Data'!E875 &lt;&gt; ""), FALSE)</f>
        <v>1</v>
      </c>
      <c r="N888" s="30" t="b">
        <f>IFERROR(OR(AND(NOT(D888), 'Upload Data'!F875 = ""), IFERROR(MATCH('Upload Data'!F875, listTradingRelationship, 0), FALSE)), FALSE)</f>
        <v>1</v>
      </c>
      <c r="O888" s="30"/>
      <c r="P888" s="30"/>
      <c r="Q888" s="30"/>
      <c r="R888" s="30" t="str">
        <f>IFERROR(IF('Upload Data'!$A875 &lt;&gt; "", 'Upload Data'!$A875, 'Upload Data'!$B875) &amp; "-" &amp; 'Upload Data'!$C875, "-")</f>
        <v>-</v>
      </c>
      <c r="S888" s="30">
        <f t="shared" si="112"/>
        <v>0</v>
      </c>
      <c r="T888" s="30"/>
      <c r="U888" s="30" t="b">
        <f>IFERROR(OR('Upload Data'!$A875 = "", IFERROR(AND(LEN('Upload Data'!$A875 ) = 11, LEFT('Upload Data'!$A875, 4) = "FSC-", MID('Upload Data'!$A875, 5, 1) &gt;= "A", MID('Upload Data'!$A875, 5, 1) &lt;= "Z", V888 &gt; 0, INT(V888) = V888), FALSE)), FALSE)</f>
        <v>1</v>
      </c>
      <c r="V888" s="30">
        <f>IFERROR(VALUE(RIGHT('Upload Data'!$A875, 6)), -1)</f>
        <v>-1</v>
      </c>
      <c r="W888" s="30"/>
      <c r="X888" s="30" t="b">
        <f>IFERROR(OR('Upload Data'!$B875 = "", IFERROR(AND(LEN(AA888) &gt;= 2, MATCH(AB888, listCertificateTypes, 0), AC888 &gt; -1, INT(AC888) = AC888), FALSE)), FALSE)</f>
        <v>1</v>
      </c>
      <c r="Y888" s="30">
        <f>IFERROR(FIND("-", 'Upload Data'!$B875, 1), 1000)</f>
        <v>1000</v>
      </c>
      <c r="Z888" s="30">
        <f>IFERROR(FIND("-", 'Upload Data'!$B875, Y888 + 1), 1000)</f>
        <v>1000</v>
      </c>
      <c r="AA888" s="30" t="str">
        <f>IFERROR(LEFT('Upload Data'!$B875, Y888 - 1), "")</f>
        <v/>
      </c>
      <c r="AB888" s="30" t="str">
        <f>IFERROR(MID('Upload Data'!$B875, Y888 + 1, Z888 - Y888 - 1), "")</f>
        <v/>
      </c>
      <c r="AC888" s="30">
        <f>IFERROR(VALUE(RIGHT('Upload Data'!$B875, 6)), -1)</f>
        <v>-1</v>
      </c>
    </row>
    <row r="889" spans="1:29">
      <c r="A889" s="29">
        <f t="shared" si="108"/>
        <v>876</v>
      </c>
      <c r="B889" s="28" t="b">
        <f>NOT(IFERROR('Upload Data'!A876 = "ERROR", TRUE))</f>
        <v>1</v>
      </c>
      <c r="C889" s="28">
        <f t="shared" si="109"/>
        <v>876</v>
      </c>
      <c r="D889" s="30" t="b">
        <f>IF(B889, ('Upload Data'!A876 &amp; 'Upload Data'!B876 &amp; 'Upload Data'!D876 &amp; 'Upload Data'!E876 &amp; 'Upload Data'!F876) &lt;&gt; "", FALSE)</f>
        <v>0</v>
      </c>
      <c r="E889" s="28" t="str">
        <f t="shared" si="113"/>
        <v/>
      </c>
      <c r="F889" s="28" t="str">
        <f t="shared" si="114"/>
        <v/>
      </c>
      <c r="G889" s="30" t="b">
        <f t="shared" si="107"/>
        <v>1</v>
      </c>
      <c r="H889" s="30" t="b">
        <f>IFERROR(AND(OR(NOT(D889), 'Upload Data'!$A876 &lt;&gt; "", 'Upload Data'!$B876 &lt;&gt; ""), I889, J889, S889 &lt;= 1), FALSE)</f>
        <v>1</v>
      </c>
      <c r="I889" s="30" t="b">
        <f t="shared" si="110"/>
        <v>1</v>
      </c>
      <c r="J889" s="30" t="b">
        <f t="shared" si="111"/>
        <v>1</v>
      </c>
      <c r="K889" s="31" t="s">
        <v>81</v>
      </c>
      <c r="L889" s="31" t="s">
        <v>81</v>
      </c>
      <c r="M889" s="30" t="b">
        <f>IFERROR(OR(NOT(D889), 'Upload Data'!E876 &lt;&gt; ""), FALSE)</f>
        <v>1</v>
      </c>
      <c r="N889" s="30" t="b">
        <f>IFERROR(OR(AND(NOT(D889), 'Upload Data'!F876 = ""), IFERROR(MATCH('Upload Data'!F876, listTradingRelationship, 0), FALSE)), FALSE)</f>
        <v>1</v>
      </c>
      <c r="O889" s="30"/>
      <c r="P889" s="30"/>
      <c r="Q889" s="30"/>
      <c r="R889" s="30" t="str">
        <f>IFERROR(IF('Upload Data'!$A876 &lt;&gt; "", 'Upload Data'!$A876, 'Upload Data'!$B876) &amp; "-" &amp; 'Upload Data'!$C876, "-")</f>
        <v>-</v>
      </c>
      <c r="S889" s="30">
        <f t="shared" si="112"/>
        <v>0</v>
      </c>
      <c r="T889" s="30"/>
      <c r="U889" s="30" t="b">
        <f>IFERROR(OR('Upload Data'!$A876 = "", IFERROR(AND(LEN('Upload Data'!$A876 ) = 11, LEFT('Upload Data'!$A876, 4) = "FSC-", MID('Upload Data'!$A876, 5, 1) &gt;= "A", MID('Upload Data'!$A876, 5, 1) &lt;= "Z", V889 &gt; 0, INT(V889) = V889), FALSE)), FALSE)</f>
        <v>1</v>
      </c>
      <c r="V889" s="30">
        <f>IFERROR(VALUE(RIGHT('Upload Data'!$A876, 6)), -1)</f>
        <v>-1</v>
      </c>
      <c r="W889" s="30"/>
      <c r="X889" s="30" t="b">
        <f>IFERROR(OR('Upload Data'!$B876 = "", IFERROR(AND(LEN(AA889) &gt;= 2, MATCH(AB889, listCertificateTypes, 0), AC889 &gt; -1, INT(AC889) = AC889), FALSE)), FALSE)</f>
        <v>1</v>
      </c>
      <c r="Y889" s="30">
        <f>IFERROR(FIND("-", 'Upload Data'!$B876, 1), 1000)</f>
        <v>1000</v>
      </c>
      <c r="Z889" s="30">
        <f>IFERROR(FIND("-", 'Upload Data'!$B876, Y889 + 1), 1000)</f>
        <v>1000</v>
      </c>
      <c r="AA889" s="30" t="str">
        <f>IFERROR(LEFT('Upload Data'!$B876, Y889 - 1), "")</f>
        <v/>
      </c>
      <c r="AB889" s="30" t="str">
        <f>IFERROR(MID('Upload Data'!$B876, Y889 + 1, Z889 - Y889 - 1), "")</f>
        <v/>
      </c>
      <c r="AC889" s="30">
        <f>IFERROR(VALUE(RIGHT('Upload Data'!$B876, 6)), -1)</f>
        <v>-1</v>
      </c>
    </row>
    <row r="890" spans="1:29">
      <c r="A890" s="29">
        <f t="shared" si="108"/>
        <v>877</v>
      </c>
      <c r="B890" s="28" t="b">
        <f>NOT(IFERROR('Upload Data'!A877 = "ERROR", TRUE))</f>
        <v>1</v>
      </c>
      <c r="C890" s="28">
        <f t="shared" si="109"/>
        <v>877</v>
      </c>
      <c r="D890" s="30" t="b">
        <f>IF(B890, ('Upload Data'!A877 &amp; 'Upload Data'!B877 &amp; 'Upload Data'!D877 &amp; 'Upload Data'!E877 &amp; 'Upload Data'!F877) &lt;&gt; "", FALSE)</f>
        <v>0</v>
      </c>
      <c r="E890" s="28" t="str">
        <f t="shared" si="113"/>
        <v/>
      </c>
      <c r="F890" s="28" t="str">
        <f t="shared" si="114"/>
        <v/>
      </c>
      <c r="G890" s="30" t="b">
        <f t="shared" si="107"/>
        <v>1</v>
      </c>
      <c r="H890" s="30" t="b">
        <f>IFERROR(AND(OR(NOT(D890), 'Upload Data'!$A877 &lt;&gt; "", 'Upload Data'!$B877 &lt;&gt; ""), I890, J890, S890 &lt;= 1), FALSE)</f>
        <v>1</v>
      </c>
      <c r="I890" s="30" t="b">
        <f t="shared" si="110"/>
        <v>1</v>
      </c>
      <c r="J890" s="30" t="b">
        <f t="shared" si="111"/>
        <v>1</v>
      </c>
      <c r="K890" s="31" t="s">
        <v>81</v>
      </c>
      <c r="L890" s="31" t="s">
        <v>81</v>
      </c>
      <c r="M890" s="30" t="b">
        <f>IFERROR(OR(NOT(D890), 'Upload Data'!E877 &lt;&gt; ""), FALSE)</f>
        <v>1</v>
      </c>
      <c r="N890" s="30" t="b">
        <f>IFERROR(OR(AND(NOT(D890), 'Upload Data'!F877 = ""), IFERROR(MATCH('Upload Data'!F877, listTradingRelationship, 0), FALSE)), FALSE)</f>
        <v>1</v>
      </c>
      <c r="O890" s="30"/>
      <c r="P890" s="30"/>
      <c r="Q890" s="30"/>
      <c r="R890" s="30" t="str">
        <f>IFERROR(IF('Upload Data'!$A877 &lt;&gt; "", 'Upload Data'!$A877, 'Upload Data'!$B877) &amp; "-" &amp; 'Upload Data'!$C877, "-")</f>
        <v>-</v>
      </c>
      <c r="S890" s="30">
        <f t="shared" si="112"/>
        <v>0</v>
      </c>
      <c r="T890" s="30"/>
      <c r="U890" s="30" t="b">
        <f>IFERROR(OR('Upload Data'!$A877 = "", IFERROR(AND(LEN('Upload Data'!$A877 ) = 11, LEFT('Upload Data'!$A877, 4) = "FSC-", MID('Upload Data'!$A877, 5, 1) &gt;= "A", MID('Upload Data'!$A877, 5, 1) &lt;= "Z", V890 &gt; 0, INT(V890) = V890), FALSE)), FALSE)</f>
        <v>1</v>
      </c>
      <c r="V890" s="30">
        <f>IFERROR(VALUE(RIGHT('Upload Data'!$A877, 6)), -1)</f>
        <v>-1</v>
      </c>
      <c r="W890" s="30"/>
      <c r="X890" s="30" t="b">
        <f>IFERROR(OR('Upload Data'!$B877 = "", IFERROR(AND(LEN(AA890) &gt;= 2, MATCH(AB890, listCertificateTypes, 0), AC890 &gt; -1, INT(AC890) = AC890), FALSE)), FALSE)</f>
        <v>1</v>
      </c>
      <c r="Y890" s="30">
        <f>IFERROR(FIND("-", 'Upload Data'!$B877, 1), 1000)</f>
        <v>1000</v>
      </c>
      <c r="Z890" s="30">
        <f>IFERROR(FIND("-", 'Upload Data'!$B877, Y890 + 1), 1000)</f>
        <v>1000</v>
      </c>
      <c r="AA890" s="30" t="str">
        <f>IFERROR(LEFT('Upload Data'!$B877, Y890 - 1), "")</f>
        <v/>
      </c>
      <c r="AB890" s="30" t="str">
        <f>IFERROR(MID('Upload Data'!$B877, Y890 + 1, Z890 - Y890 - 1), "")</f>
        <v/>
      </c>
      <c r="AC890" s="30">
        <f>IFERROR(VALUE(RIGHT('Upload Data'!$B877, 6)), -1)</f>
        <v>-1</v>
      </c>
    </row>
    <row r="891" spans="1:29">
      <c r="A891" s="29">
        <f t="shared" si="108"/>
        <v>878</v>
      </c>
      <c r="B891" s="28" t="b">
        <f>NOT(IFERROR('Upload Data'!A878 = "ERROR", TRUE))</f>
        <v>1</v>
      </c>
      <c r="C891" s="28">
        <f t="shared" si="109"/>
        <v>878</v>
      </c>
      <c r="D891" s="30" t="b">
        <f>IF(B891, ('Upload Data'!A878 &amp; 'Upload Data'!B878 &amp; 'Upload Data'!D878 &amp; 'Upload Data'!E878 &amp; 'Upload Data'!F878) &lt;&gt; "", FALSE)</f>
        <v>0</v>
      </c>
      <c r="E891" s="28" t="str">
        <f t="shared" si="113"/>
        <v/>
      </c>
      <c r="F891" s="28" t="str">
        <f t="shared" si="114"/>
        <v/>
      </c>
      <c r="G891" s="30" t="b">
        <f t="shared" si="107"/>
        <v>1</v>
      </c>
      <c r="H891" s="30" t="b">
        <f>IFERROR(AND(OR(NOT(D891), 'Upload Data'!$A878 &lt;&gt; "", 'Upload Data'!$B878 &lt;&gt; ""), I891, J891, S891 &lt;= 1), FALSE)</f>
        <v>1</v>
      </c>
      <c r="I891" s="30" t="b">
        <f t="shared" si="110"/>
        <v>1</v>
      </c>
      <c r="J891" s="30" t="b">
        <f t="shared" si="111"/>
        <v>1</v>
      </c>
      <c r="K891" s="31" t="s">
        <v>81</v>
      </c>
      <c r="L891" s="31" t="s">
        <v>81</v>
      </c>
      <c r="M891" s="30" t="b">
        <f>IFERROR(OR(NOT(D891), 'Upload Data'!E878 &lt;&gt; ""), FALSE)</f>
        <v>1</v>
      </c>
      <c r="N891" s="30" t="b">
        <f>IFERROR(OR(AND(NOT(D891), 'Upload Data'!F878 = ""), IFERROR(MATCH('Upload Data'!F878, listTradingRelationship, 0), FALSE)), FALSE)</f>
        <v>1</v>
      </c>
      <c r="O891" s="30"/>
      <c r="P891" s="30"/>
      <c r="Q891" s="30"/>
      <c r="R891" s="30" t="str">
        <f>IFERROR(IF('Upload Data'!$A878 &lt;&gt; "", 'Upload Data'!$A878, 'Upload Data'!$B878) &amp; "-" &amp; 'Upload Data'!$C878, "-")</f>
        <v>-</v>
      </c>
      <c r="S891" s="30">
        <f t="shared" si="112"/>
        <v>0</v>
      </c>
      <c r="T891" s="30"/>
      <c r="U891" s="30" t="b">
        <f>IFERROR(OR('Upload Data'!$A878 = "", IFERROR(AND(LEN('Upload Data'!$A878 ) = 11, LEFT('Upload Data'!$A878, 4) = "FSC-", MID('Upload Data'!$A878, 5, 1) &gt;= "A", MID('Upload Data'!$A878, 5, 1) &lt;= "Z", V891 &gt; 0, INT(V891) = V891), FALSE)), FALSE)</f>
        <v>1</v>
      </c>
      <c r="V891" s="30">
        <f>IFERROR(VALUE(RIGHT('Upload Data'!$A878, 6)), -1)</f>
        <v>-1</v>
      </c>
      <c r="W891" s="30"/>
      <c r="X891" s="30" t="b">
        <f>IFERROR(OR('Upload Data'!$B878 = "", IFERROR(AND(LEN(AA891) &gt;= 2, MATCH(AB891, listCertificateTypes, 0), AC891 &gt; -1, INT(AC891) = AC891), FALSE)), FALSE)</f>
        <v>1</v>
      </c>
      <c r="Y891" s="30">
        <f>IFERROR(FIND("-", 'Upload Data'!$B878, 1), 1000)</f>
        <v>1000</v>
      </c>
      <c r="Z891" s="30">
        <f>IFERROR(FIND("-", 'Upload Data'!$B878, Y891 + 1), 1000)</f>
        <v>1000</v>
      </c>
      <c r="AA891" s="30" t="str">
        <f>IFERROR(LEFT('Upload Data'!$B878, Y891 - 1), "")</f>
        <v/>
      </c>
      <c r="AB891" s="30" t="str">
        <f>IFERROR(MID('Upload Data'!$B878, Y891 + 1, Z891 - Y891 - 1), "")</f>
        <v/>
      </c>
      <c r="AC891" s="30">
        <f>IFERROR(VALUE(RIGHT('Upload Data'!$B878, 6)), -1)</f>
        <v>-1</v>
      </c>
    </row>
    <row r="892" spans="1:29">
      <c r="A892" s="29">
        <f t="shared" si="108"/>
        <v>879</v>
      </c>
      <c r="B892" s="28" t="b">
        <f>NOT(IFERROR('Upload Data'!A879 = "ERROR", TRUE))</f>
        <v>1</v>
      </c>
      <c r="C892" s="28">
        <f t="shared" si="109"/>
        <v>879</v>
      </c>
      <c r="D892" s="30" t="b">
        <f>IF(B892, ('Upload Data'!A879 &amp; 'Upload Data'!B879 &amp; 'Upload Data'!D879 &amp; 'Upload Data'!E879 &amp; 'Upload Data'!F879) &lt;&gt; "", FALSE)</f>
        <v>0</v>
      </c>
      <c r="E892" s="28" t="str">
        <f t="shared" si="113"/>
        <v/>
      </c>
      <c r="F892" s="28" t="str">
        <f t="shared" si="114"/>
        <v/>
      </c>
      <c r="G892" s="30" t="b">
        <f t="shared" si="107"/>
        <v>1</v>
      </c>
      <c r="H892" s="30" t="b">
        <f>IFERROR(AND(OR(NOT(D892), 'Upload Data'!$A879 &lt;&gt; "", 'Upload Data'!$B879 &lt;&gt; ""), I892, J892, S892 &lt;= 1), FALSE)</f>
        <v>1</v>
      </c>
      <c r="I892" s="30" t="b">
        <f t="shared" si="110"/>
        <v>1</v>
      </c>
      <c r="J892" s="30" t="b">
        <f t="shared" si="111"/>
        <v>1</v>
      </c>
      <c r="K892" s="31" t="s">
        <v>81</v>
      </c>
      <c r="L892" s="31" t="s">
        <v>81</v>
      </c>
      <c r="M892" s="30" t="b">
        <f>IFERROR(OR(NOT(D892), 'Upload Data'!E879 &lt;&gt; ""), FALSE)</f>
        <v>1</v>
      </c>
      <c r="N892" s="30" t="b">
        <f>IFERROR(OR(AND(NOT(D892), 'Upload Data'!F879 = ""), IFERROR(MATCH('Upload Data'!F879, listTradingRelationship, 0), FALSE)), FALSE)</f>
        <v>1</v>
      </c>
      <c r="O892" s="30"/>
      <c r="P892" s="30"/>
      <c r="Q892" s="30"/>
      <c r="R892" s="30" t="str">
        <f>IFERROR(IF('Upload Data'!$A879 &lt;&gt; "", 'Upload Data'!$A879, 'Upload Data'!$B879) &amp; "-" &amp; 'Upload Data'!$C879, "-")</f>
        <v>-</v>
      </c>
      <c r="S892" s="30">
        <f t="shared" si="112"/>
        <v>0</v>
      </c>
      <c r="T892" s="30"/>
      <c r="U892" s="30" t="b">
        <f>IFERROR(OR('Upload Data'!$A879 = "", IFERROR(AND(LEN('Upload Data'!$A879 ) = 11, LEFT('Upload Data'!$A879, 4) = "FSC-", MID('Upload Data'!$A879, 5, 1) &gt;= "A", MID('Upload Data'!$A879, 5, 1) &lt;= "Z", V892 &gt; 0, INT(V892) = V892), FALSE)), FALSE)</f>
        <v>1</v>
      </c>
      <c r="V892" s="30">
        <f>IFERROR(VALUE(RIGHT('Upload Data'!$A879, 6)), -1)</f>
        <v>-1</v>
      </c>
      <c r="W892" s="30"/>
      <c r="X892" s="30" t="b">
        <f>IFERROR(OR('Upload Data'!$B879 = "", IFERROR(AND(LEN(AA892) &gt;= 2, MATCH(AB892, listCertificateTypes, 0), AC892 &gt; -1, INT(AC892) = AC892), FALSE)), FALSE)</f>
        <v>1</v>
      </c>
      <c r="Y892" s="30">
        <f>IFERROR(FIND("-", 'Upload Data'!$B879, 1), 1000)</f>
        <v>1000</v>
      </c>
      <c r="Z892" s="30">
        <f>IFERROR(FIND("-", 'Upload Data'!$B879, Y892 + 1), 1000)</f>
        <v>1000</v>
      </c>
      <c r="AA892" s="30" t="str">
        <f>IFERROR(LEFT('Upload Data'!$B879, Y892 - 1), "")</f>
        <v/>
      </c>
      <c r="AB892" s="30" t="str">
        <f>IFERROR(MID('Upload Data'!$B879, Y892 + 1, Z892 - Y892 - 1), "")</f>
        <v/>
      </c>
      <c r="AC892" s="30">
        <f>IFERROR(VALUE(RIGHT('Upload Data'!$B879, 6)), -1)</f>
        <v>-1</v>
      </c>
    </row>
    <row r="893" spans="1:29">
      <c r="A893" s="29">
        <f t="shared" si="108"/>
        <v>880</v>
      </c>
      <c r="B893" s="28" t="b">
        <f>NOT(IFERROR('Upload Data'!A880 = "ERROR", TRUE))</f>
        <v>1</v>
      </c>
      <c r="C893" s="28">
        <f t="shared" si="109"/>
        <v>880</v>
      </c>
      <c r="D893" s="30" t="b">
        <f>IF(B893, ('Upload Data'!A880 &amp; 'Upload Data'!B880 &amp; 'Upload Data'!D880 &amp; 'Upload Data'!E880 &amp; 'Upload Data'!F880) &lt;&gt; "", FALSE)</f>
        <v>0</v>
      </c>
      <c r="E893" s="28" t="str">
        <f t="shared" si="113"/>
        <v/>
      </c>
      <c r="F893" s="28" t="str">
        <f t="shared" si="114"/>
        <v/>
      </c>
      <c r="G893" s="30" t="b">
        <f t="shared" si="107"/>
        <v>1</v>
      </c>
      <c r="H893" s="30" t="b">
        <f>IFERROR(AND(OR(NOT(D893), 'Upload Data'!$A880 &lt;&gt; "", 'Upload Data'!$B880 &lt;&gt; ""), I893, J893, S893 &lt;= 1), FALSE)</f>
        <v>1</v>
      </c>
      <c r="I893" s="30" t="b">
        <f t="shared" si="110"/>
        <v>1</v>
      </c>
      <c r="J893" s="30" t="b">
        <f t="shared" si="111"/>
        <v>1</v>
      </c>
      <c r="K893" s="31" t="s">
        <v>81</v>
      </c>
      <c r="L893" s="31" t="s">
        <v>81</v>
      </c>
      <c r="M893" s="30" t="b">
        <f>IFERROR(OR(NOT(D893), 'Upload Data'!E880 &lt;&gt; ""), FALSE)</f>
        <v>1</v>
      </c>
      <c r="N893" s="30" t="b">
        <f>IFERROR(OR(AND(NOT(D893), 'Upload Data'!F880 = ""), IFERROR(MATCH('Upload Data'!F880, listTradingRelationship, 0), FALSE)), FALSE)</f>
        <v>1</v>
      </c>
      <c r="O893" s="30"/>
      <c r="P893" s="30"/>
      <c r="Q893" s="30"/>
      <c r="R893" s="30" t="str">
        <f>IFERROR(IF('Upload Data'!$A880 &lt;&gt; "", 'Upload Data'!$A880, 'Upload Data'!$B880) &amp; "-" &amp; 'Upload Data'!$C880, "-")</f>
        <v>-</v>
      </c>
      <c r="S893" s="30">
        <f t="shared" si="112"/>
        <v>0</v>
      </c>
      <c r="T893" s="30"/>
      <c r="U893" s="30" t="b">
        <f>IFERROR(OR('Upload Data'!$A880 = "", IFERROR(AND(LEN('Upload Data'!$A880 ) = 11, LEFT('Upload Data'!$A880, 4) = "FSC-", MID('Upload Data'!$A880, 5, 1) &gt;= "A", MID('Upload Data'!$A880, 5, 1) &lt;= "Z", V893 &gt; 0, INT(V893) = V893), FALSE)), FALSE)</f>
        <v>1</v>
      </c>
      <c r="V893" s="30">
        <f>IFERROR(VALUE(RIGHT('Upload Data'!$A880, 6)), -1)</f>
        <v>-1</v>
      </c>
      <c r="W893" s="30"/>
      <c r="X893" s="30" t="b">
        <f>IFERROR(OR('Upload Data'!$B880 = "", IFERROR(AND(LEN(AA893) &gt;= 2, MATCH(AB893, listCertificateTypes, 0), AC893 &gt; -1, INT(AC893) = AC893), FALSE)), FALSE)</f>
        <v>1</v>
      </c>
      <c r="Y893" s="30">
        <f>IFERROR(FIND("-", 'Upload Data'!$B880, 1), 1000)</f>
        <v>1000</v>
      </c>
      <c r="Z893" s="30">
        <f>IFERROR(FIND("-", 'Upload Data'!$B880, Y893 + 1), 1000)</f>
        <v>1000</v>
      </c>
      <c r="AA893" s="30" t="str">
        <f>IFERROR(LEFT('Upload Data'!$B880, Y893 - 1), "")</f>
        <v/>
      </c>
      <c r="AB893" s="30" t="str">
        <f>IFERROR(MID('Upload Data'!$B880, Y893 + 1, Z893 - Y893 - 1), "")</f>
        <v/>
      </c>
      <c r="AC893" s="30">
        <f>IFERROR(VALUE(RIGHT('Upload Data'!$B880, 6)), -1)</f>
        <v>-1</v>
      </c>
    </row>
    <row r="894" spans="1:29">
      <c r="A894" s="29">
        <f t="shared" si="108"/>
        <v>881</v>
      </c>
      <c r="B894" s="28" t="b">
        <f>NOT(IFERROR('Upload Data'!A881 = "ERROR", TRUE))</f>
        <v>1</v>
      </c>
      <c r="C894" s="28">
        <f t="shared" si="109"/>
        <v>881</v>
      </c>
      <c r="D894" s="30" t="b">
        <f>IF(B894, ('Upload Data'!A881 &amp; 'Upload Data'!B881 &amp; 'Upload Data'!D881 &amp; 'Upload Data'!E881 &amp; 'Upload Data'!F881) &lt;&gt; "", FALSE)</f>
        <v>0</v>
      </c>
      <c r="E894" s="28" t="str">
        <f t="shared" si="113"/>
        <v/>
      </c>
      <c r="F894" s="28" t="str">
        <f t="shared" si="114"/>
        <v/>
      </c>
      <c r="G894" s="30" t="b">
        <f t="shared" si="107"/>
        <v>1</v>
      </c>
      <c r="H894" s="30" t="b">
        <f>IFERROR(AND(OR(NOT(D894), 'Upload Data'!$A881 &lt;&gt; "", 'Upload Data'!$B881 &lt;&gt; ""), I894, J894, S894 &lt;= 1), FALSE)</f>
        <v>1</v>
      </c>
      <c r="I894" s="30" t="b">
        <f t="shared" si="110"/>
        <v>1</v>
      </c>
      <c r="J894" s="30" t="b">
        <f t="shared" si="111"/>
        <v>1</v>
      </c>
      <c r="K894" s="31" t="s">
        <v>81</v>
      </c>
      <c r="L894" s="31" t="s">
        <v>81</v>
      </c>
      <c r="M894" s="30" t="b">
        <f>IFERROR(OR(NOT(D894), 'Upload Data'!E881 &lt;&gt; ""), FALSE)</f>
        <v>1</v>
      </c>
      <c r="N894" s="30" t="b">
        <f>IFERROR(OR(AND(NOT(D894), 'Upload Data'!F881 = ""), IFERROR(MATCH('Upload Data'!F881, listTradingRelationship, 0), FALSE)), FALSE)</f>
        <v>1</v>
      </c>
      <c r="O894" s="30"/>
      <c r="P894" s="30"/>
      <c r="Q894" s="30"/>
      <c r="R894" s="30" t="str">
        <f>IFERROR(IF('Upload Data'!$A881 &lt;&gt; "", 'Upload Data'!$A881, 'Upload Data'!$B881) &amp; "-" &amp; 'Upload Data'!$C881, "-")</f>
        <v>-</v>
      </c>
      <c r="S894" s="30">
        <f t="shared" si="112"/>
        <v>0</v>
      </c>
      <c r="T894" s="30"/>
      <c r="U894" s="30" t="b">
        <f>IFERROR(OR('Upload Data'!$A881 = "", IFERROR(AND(LEN('Upload Data'!$A881 ) = 11, LEFT('Upload Data'!$A881, 4) = "FSC-", MID('Upload Data'!$A881, 5, 1) &gt;= "A", MID('Upload Data'!$A881, 5, 1) &lt;= "Z", V894 &gt; 0, INT(V894) = V894), FALSE)), FALSE)</f>
        <v>1</v>
      </c>
      <c r="V894" s="30">
        <f>IFERROR(VALUE(RIGHT('Upload Data'!$A881, 6)), -1)</f>
        <v>-1</v>
      </c>
      <c r="W894" s="30"/>
      <c r="X894" s="30" t="b">
        <f>IFERROR(OR('Upload Data'!$B881 = "", IFERROR(AND(LEN(AA894) &gt;= 2, MATCH(AB894, listCertificateTypes, 0), AC894 &gt; -1, INT(AC894) = AC894), FALSE)), FALSE)</f>
        <v>1</v>
      </c>
      <c r="Y894" s="30">
        <f>IFERROR(FIND("-", 'Upload Data'!$B881, 1), 1000)</f>
        <v>1000</v>
      </c>
      <c r="Z894" s="30">
        <f>IFERROR(FIND("-", 'Upload Data'!$B881, Y894 + 1), 1000)</f>
        <v>1000</v>
      </c>
      <c r="AA894" s="30" t="str">
        <f>IFERROR(LEFT('Upload Data'!$B881, Y894 - 1), "")</f>
        <v/>
      </c>
      <c r="AB894" s="30" t="str">
        <f>IFERROR(MID('Upload Data'!$B881, Y894 + 1, Z894 - Y894 - 1), "")</f>
        <v/>
      </c>
      <c r="AC894" s="30">
        <f>IFERROR(VALUE(RIGHT('Upload Data'!$B881, 6)), -1)</f>
        <v>-1</v>
      </c>
    </row>
    <row r="895" spans="1:29">
      <c r="A895" s="29">
        <f t="shared" si="108"/>
        <v>882</v>
      </c>
      <c r="B895" s="28" t="b">
        <f>NOT(IFERROR('Upload Data'!A882 = "ERROR", TRUE))</f>
        <v>1</v>
      </c>
      <c r="C895" s="28">
        <f t="shared" si="109"/>
        <v>882</v>
      </c>
      <c r="D895" s="30" t="b">
        <f>IF(B895, ('Upload Data'!A882 &amp; 'Upload Data'!B882 &amp; 'Upload Data'!D882 &amp; 'Upload Data'!E882 &amp; 'Upload Data'!F882) &lt;&gt; "", FALSE)</f>
        <v>0</v>
      </c>
      <c r="E895" s="28" t="str">
        <f t="shared" si="113"/>
        <v/>
      </c>
      <c r="F895" s="28" t="str">
        <f t="shared" si="114"/>
        <v/>
      </c>
      <c r="G895" s="30" t="b">
        <f t="shared" si="107"/>
        <v>1</v>
      </c>
      <c r="H895" s="30" t="b">
        <f>IFERROR(AND(OR(NOT(D895), 'Upload Data'!$A882 &lt;&gt; "", 'Upload Data'!$B882 &lt;&gt; ""), I895, J895, S895 &lt;= 1), FALSE)</f>
        <v>1</v>
      </c>
      <c r="I895" s="30" t="b">
        <f t="shared" si="110"/>
        <v>1</v>
      </c>
      <c r="J895" s="30" t="b">
        <f t="shared" si="111"/>
        <v>1</v>
      </c>
      <c r="K895" s="31" t="s">
        <v>81</v>
      </c>
      <c r="L895" s="31" t="s">
        <v>81</v>
      </c>
      <c r="M895" s="30" t="b">
        <f>IFERROR(OR(NOT(D895), 'Upload Data'!E882 &lt;&gt; ""), FALSE)</f>
        <v>1</v>
      </c>
      <c r="N895" s="30" t="b">
        <f>IFERROR(OR(AND(NOT(D895), 'Upload Data'!F882 = ""), IFERROR(MATCH('Upload Data'!F882, listTradingRelationship, 0), FALSE)), FALSE)</f>
        <v>1</v>
      </c>
      <c r="O895" s="30"/>
      <c r="P895" s="30"/>
      <c r="Q895" s="30"/>
      <c r="R895" s="30" t="str">
        <f>IFERROR(IF('Upload Data'!$A882 &lt;&gt; "", 'Upload Data'!$A882, 'Upload Data'!$B882) &amp; "-" &amp; 'Upload Data'!$C882, "-")</f>
        <v>-</v>
      </c>
      <c r="S895" s="30">
        <f t="shared" si="112"/>
        <v>0</v>
      </c>
      <c r="T895" s="30"/>
      <c r="U895" s="30" t="b">
        <f>IFERROR(OR('Upload Data'!$A882 = "", IFERROR(AND(LEN('Upload Data'!$A882 ) = 11, LEFT('Upload Data'!$A882, 4) = "FSC-", MID('Upload Data'!$A882, 5, 1) &gt;= "A", MID('Upload Data'!$A882, 5, 1) &lt;= "Z", V895 &gt; 0, INT(V895) = V895), FALSE)), FALSE)</f>
        <v>1</v>
      </c>
      <c r="V895" s="30">
        <f>IFERROR(VALUE(RIGHT('Upload Data'!$A882, 6)), -1)</f>
        <v>-1</v>
      </c>
      <c r="W895" s="30"/>
      <c r="X895" s="30" t="b">
        <f>IFERROR(OR('Upload Data'!$B882 = "", IFERROR(AND(LEN(AA895) &gt;= 2, MATCH(AB895, listCertificateTypes, 0), AC895 &gt; -1, INT(AC895) = AC895), FALSE)), FALSE)</f>
        <v>1</v>
      </c>
      <c r="Y895" s="30">
        <f>IFERROR(FIND("-", 'Upload Data'!$B882, 1), 1000)</f>
        <v>1000</v>
      </c>
      <c r="Z895" s="30">
        <f>IFERROR(FIND("-", 'Upload Data'!$B882, Y895 + 1), 1000)</f>
        <v>1000</v>
      </c>
      <c r="AA895" s="30" t="str">
        <f>IFERROR(LEFT('Upload Data'!$B882, Y895 - 1), "")</f>
        <v/>
      </c>
      <c r="AB895" s="30" t="str">
        <f>IFERROR(MID('Upload Data'!$B882, Y895 + 1, Z895 - Y895 - 1), "")</f>
        <v/>
      </c>
      <c r="AC895" s="30">
        <f>IFERROR(VALUE(RIGHT('Upload Data'!$B882, 6)), -1)</f>
        <v>-1</v>
      </c>
    </row>
    <row r="896" spans="1:29">
      <c r="A896" s="29">
        <f t="shared" si="108"/>
        <v>883</v>
      </c>
      <c r="B896" s="28" t="b">
        <f>NOT(IFERROR('Upload Data'!A883 = "ERROR", TRUE))</f>
        <v>1</v>
      </c>
      <c r="C896" s="28">
        <f t="shared" si="109"/>
        <v>883</v>
      </c>
      <c r="D896" s="30" t="b">
        <f>IF(B896, ('Upload Data'!A883 &amp; 'Upload Data'!B883 &amp; 'Upload Data'!D883 &amp; 'Upload Data'!E883 &amp; 'Upload Data'!F883) &lt;&gt; "", FALSE)</f>
        <v>0</v>
      </c>
      <c r="E896" s="28" t="str">
        <f t="shared" si="113"/>
        <v/>
      </c>
      <c r="F896" s="28" t="str">
        <f t="shared" si="114"/>
        <v/>
      </c>
      <c r="G896" s="30" t="b">
        <f t="shared" si="107"/>
        <v>1</v>
      </c>
      <c r="H896" s="30" t="b">
        <f>IFERROR(AND(OR(NOT(D896), 'Upload Data'!$A883 &lt;&gt; "", 'Upload Data'!$B883 &lt;&gt; ""), I896, J896, S896 &lt;= 1), FALSE)</f>
        <v>1</v>
      </c>
      <c r="I896" s="30" t="b">
        <f t="shared" si="110"/>
        <v>1</v>
      </c>
      <c r="J896" s="30" t="b">
        <f t="shared" si="111"/>
        <v>1</v>
      </c>
      <c r="K896" s="31" t="s">
        <v>81</v>
      </c>
      <c r="L896" s="31" t="s">
        <v>81</v>
      </c>
      <c r="M896" s="30" t="b">
        <f>IFERROR(OR(NOT(D896), 'Upload Data'!E883 &lt;&gt; ""), FALSE)</f>
        <v>1</v>
      </c>
      <c r="N896" s="30" t="b">
        <f>IFERROR(OR(AND(NOT(D896), 'Upload Data'!F883 = ""), IFERROR(MATCH('Upload Data'!F883, listTradingRelationship, 0), FALSE)), FALSE)</f>
        <v>1</v>
      </c>
      <c r="O896" s="30"/>
      <c r="P896" s="30"/>
      <c r="Q896" s="30"/>
      <c r="R896" s="30" t="str">
        <f>IFERROR(IF('Upload Data'!$A883 &lt;&gt; "", 'Upload Data'!$A883, 'Upload Data'!$B883) &amp; "-" &amp; 'Upload Data'!$C883, "-")</f>
        <v>-</v>
      </c>
      <c r="S896" s="30">
        <f t="shared" si="112"/>
        <v>0</v>
      </c>
      <c r="T896" s="30"/>
      <c r="U896" s="30" t="b">
        <f>IFERROR(OR('Upload Data'!$A883 = "", IFERROR(AND(LEN('Upload Data'!$A883 ) = 11, LEFT('Upload Data'!$A883, 4) = "FSC-", MID('Upload Data'!$A883, 5, 1) &gt;= "A", MID('Upload Data'!$A883, 5, 1) &lt;= "Z", V896 &gt; 0, INT(V896) = V896), FALSE)), FALSE)</f>
        <v>1</v>
      </c>
      <c r="V896" s="30">
        <f>IFERROR(VALUE(RIGHT('Upload Data'!$A883, 6)), -1)</f>
        <v>-1</v>
      </c>
      <c r="W896" s="30"/>
      <c r="X896" s="30" t="b">
        <f>IFERROR(OR('Upload Data'!$B883 = "", IFERROR(AND(LEN(AA896) &gt;= 2, MATCH(AB896, listCertificateTypes, 0), AC896 &gt; -1, INT(AC896) = AC896), FALSE)), FALSE)</f>
        <v>1</v>
      </c>
      <c r="Y896" s="30">
        <f>IFERROR(FIND("-", 'Upload Data'!$B883, 1), 1000)</f>
        <v>1000</v>
      </c>
      <c r="Z896" s="30">
        <f>IFERROR(FIND("-", 'Upload Data'!$B883, Y896 + 1), 1000)</f>
        <v>1000</v>
      </c>
      <c r="AA896" s="30" t="str">
        <f>IFERROR(LEFT('Upload Data'!$B883, Y896 - 1), "")</f>
        <v/>
      </c>
      <c r="AB896" s="30" t="str">
        <f>IFERROR(MID('Upload Data'!$B883, Y896 + 1, Z896 - Y896 - 1), "")</f>
        <v/>
      </c>
      <c r="AC896" s="30">
        <f>IFERROR(VALUE(RIGHT('Upload Data'!$B883, 6)), -1)</f>
        <v>-1</v>
      </c>
    </row>
    <row r="897" spans="1:29">
      <c r="A897" s="29">
        <f t="shared" si="108"/>
        <v>884</v>
      </c>
      <c r="B897" s="28" t="b">
        <f>NOT(IFERROR('Upload Data'!A884 = "ERROR", TRUE))</f>
        <v>1</v>
      </c>
      <c r="C897" s="28">
        <f t="shared" si="109"/>
        <v>884</v>
      </c>
      <c r="D897" s="30" t="b">
        <f>IF(B897, ('Upload Data'!A884 &amp; 'Upload Data'!B884 &amp; 'Upload Data'!D884 &amp; 'Upload Data'!E884 &amp; 'Upload Data'!F884) &lt;&gt; "", FALSE)</f>
        <v>0</v>
      </c>
      <c r="E897" s="28" t="str">
        <f t="shared" si="113"/>
        <v/>
      </c>
      <c r="F897" s="28" t="str">
        <f t="shared" si="114"/>
        <v/>
      </c>
      <c r="G897" s="30" t="b">
        <f t="shared" si="107"/>
        <v>1</v>
      </c>
      <c r="H897" s="30" t="b">
        <f>IFERROR(AND(OR(NOT(D897), 'Upload Data'!$A884 &lt;&gt; "", 'Upload Data'!$B884 &lt;&gt; ""), I897, J897, S897 &lt;= 1), FALSE)</f>
        <v>1</v>
      </c>
      <c r="I897" s="30" t="b">
        <f t="shared" si="110"/>
        <v>1</v>
      </c>
      <c r="J897" s="30" t="b">
        <f t="shared" si="111"/>
        <v>1</v>
      </c>
      <c r="K897" s="31" t="s">
        <v>81</v>
      </c>
      <c r="L897" s="31" t="s">
        <v>81</v>
      </c>
      <c r="M897" s="30" t="b">
        <f>IFERROR(OR(NOT(D897), 'Upload Data'!E884 &lt;&gt; ""), FALSE)</f>
        <v>1</v>
      </c>
      <c r="N897" s="30" t="b">
        <f>IFERROR(OR(AND(NOT(D897), 'Upload Data'!F884 = ""), IFERROR(MATCH('Upload Data'!F884, listTradingRelationship, 0), FALSE)), FALSE)</f>
        <v>1</v>
      </c>
      <c r="O897" s="30"/>
      <c r="P897" s="30"/>
      <c r="Q897" s="30"/>
      <c r="R897" s="30" t="str">
        <f>IFERROR(IF('Upload Data'!$A884 &lt;&gt; "", 'Upload Data'!$A884, 'Upload Data'!$B884) &amp; "-" &amp; 'Upload Data'!$C884, "-")</f>
        <v>-</v>
      </c>
      <c r="S897" s="30">
        <f t="shared" si="112"/>
        <v>0</v>
      </c>
      <c r="T897" s="30"/>
      <c r="U897" s="30" t="b">
        <f>IFERROR(OR('Upload Data'!$A884 = "", IFERROR(AND(LEN('Upload Data'!$A884 ) = 11, LEFT('Upload Data'!$A884, 4) = "FSC-", MID('Upload Data'!$A884, 5, 1) &gt;= "A", MID('Upload Data'!$A884, 5, 1) &lt;= "Z", V897 &gt; 0, INT(V897) = V897), FALSE)), FALSE)</f>
        <v>1</v>
      </c>
      <c r="V897" s="30">
        <f>IFERROR(VALUE(RIGHT('Upload Data'!$A884, 6)), -1)</f>
        <v>-1</v>
      </c>
      <c r="W897" s="30"/>
      <c r="X897" s="30" t="b">
        <f>IFERROR(OR('Upload Data'!$B884 = "", IFERROR(AND(LEN(AA897) &gt;= 2, MATCH(AB897, listCertificateTypes, 0), AC897 &gt; -1, INT(AC897) = AC897), FALSE)), FALSE)</f>
        <v>1</v>
      </c>
      <c r="Y897" s="30">
        <f>IFERROR(FIND("-", 'Upload Data'!$B884, 1), 1000)</f>
        <v>1000</v>
      </c>
      <c r="Z897" s="30">
        <f>IFERROR(FIND("-", 'Upload Data'!$B884, Y897 + 1), 1000)</f>
        <v>1000</v>
      </c>
      <c r="AA897" s="30" t="str">
        <f>IFERROR(LEFT('Upload Data'!$B884, Y897 - 1), "")</f>
        <v/>
      </c>
      <c r="AB897" s="30" t="str">
        <f>IFERROR(MID('Upload Data'!$B884, Y897 + 1, Z897 - Y897 - 1), "")</f>
        <v/>
      </c>
      <c r="AC897" s="30">
        <f>IFERROR(VALUE(RIGHT('Upload Data'!$B884, 6)), -1)</f>
        <v>-1</v>
      </c>
    </row>
    <row r="898" spans="1:29">
      <c r="A898" s="29">
        <f t="shared" si="108"/>
        <v>885</v>
      </c>
      <c r="B898" s="28" t="b">
        <f>NOT(IFERROR('Upload Data'!A885 = "ERROR", TRUE))</f>
        <v>1</v>
      </c>
      <c r="C898" s="28">
        <f t="shared" si="109"/>
        <v>885</v>
      </c>
      <c r="D898" s="30" t="b">
        <f>IF(B898, ('Upload Data'!A885 &amp; 'Upload Data'!B885 &amp; 'Upload Data'!D885 &amp; 'Upload Data'!E885 &amp; 'Upload Data'!F885) &lt;&gt; "", FALSE)</f>
        <v>0</v>
      </c>
      <c r="E898" s="28" t="str">
        <f t="shared" si="113"/>
        <v/>
      </c>
      <c r="F898" s="28" t="str">
        <f t="shared" si="114"/>
        <v/>
      </c>
      <c r="G898" s="30" t="b">
        <f t="shared" si="107"/>
        <v>1</v>
      </c>
      <c r="H898" s="30" t="b">
        <f>IFERROR(AND(OR(NOT(D898), 'Upload Data'!$A885 &lt;&gt; "", 'Upload Data'!$B885 &lt;&gt; ""), I898, J898, S898 &lt;= 1), FALSE)</f>
        <v>1</v>
      </c>
      <c r="I898" s="30" t="b">
        <f t="shared" si="110"/>
        <v>1</v>
      </c>
      <c r="J898" s="30" t="b">
        <f t="shared" si="111"/>
        <v>1</v>
      </c>
      <c r="K898" s="31" t="s">
        <v>81</v>
      </c>
      <c r="L898" s="31" t="s">
        <v>81</v>
      </c>
      <c r="M898" s="30" t="b">
        <f>IFERROR(OR(NOT(D898), 'Upload Data'!E885 &lt;&gt; ""), FALSE)</f>
        <v>1</v>
      </c>
      <c r="N898" s="30" t="b">
        <f>IFERROR(OR(AND(NOT(D898), 'Upload Data'!F885 = ""), IFERROR(MATCH('Upload Data'!F885, listTradingRelationship, 0), FALSE)), FALSE)</f>
        <v>1</v>
      </c>
      <c r="O898" s="30"/>
      <c r="P898" s="30"/>
      <c r="Q898" s="30"/>
      <c r="R898" s="30" t="str">
        <f>IFERROR(IF('Upload Data'!$A885 &lt;&gt; "", 'Upload Data'!$A885, 'Upload Data'!$B885) &amp; "-" &amp; 'Upload Data'!$C885, "-")</f>
        <v>-</v>
      </c>
      <c r="S898" s="30">
        <f t="shared" si="112"/>
        <v>0</v>
      </c>
      <c r="T898" s="30"/>
      <c r="U898" s="30" t="b">
        <f>IFERROR(OR('Upload Data'!$A885 = "", IFERROR(AND(LEN('Upload Data'!$A885 ) = 11, LEFT('Upload Data'!$A885, 4) = "FSC-", MID('Upload Data'!$A885, 5, 1) &gt;= "A", MID('Upload Data'!$A885, 5, 1) &lt;= "Z", V898 &gt; 0, INT(V898) = V898), FALSE)), FALSE)</f>
        <v>1</v>
      </c>
      <c r="V898" s="30">
        <f>IFERROR(VALUE(RIGHT('Upload Data'!$A885, 6)), -1)</f>
        <v>-1</v>
      </c>
      <c r="W898" s="30"/>
      <c r="X898" s="30" t="b">
        <f>IFERROR(OR('Upload Data'!$B885 = "", IFERROR(AND(LEN(AA898) &gt;= 2, MATCH(AB898, listCertificateTypes, 0), AC898 &gt; -1, INT(AC898) = AC898), FALSE)), FALSE)</f>
        <v>1</v>
      </c>
      <c r="Y898" s="30">
        <f>IFERROR(FIND("-", 'Upload Data'!$B885, 1), 1000)</f>
        <v>1000</v>
      </c>
      <c r="Z898" s="30">
        <f>IFERROR(FIND("-", 'Upload Data'!$B885, Y898 + 1), 1000)</f>
        <v>1000</v>
      </c>
      <c r="AA898" s="30" t="str">
        <f>IFERROR(LEFT('Upload Data'!$B885, Y898 - 1), "")</f>
        <v/>
      </c>
      <c r="AB898" s="30" t="str">
        <f>IFERROR(MID('Upload Data'!$B885, Y898 + 1, Z898 - Y898 - 1), "")</f>
        <v/>
      </c>
      <c r="AC898" s="30">
        <f>IFERROR(VALUE(RIGHT('Upload Data'!$B885, 6)), -1)</f>
        <v>-1</v>
      </c>
    </row>
    <row r="899" spans="1:29">
      <c r="A899" s="29">
        <f t="shared" si="108"/>
        <v>886</v>
      </c>
      <c r="B899" s="28" t="b">
        <f>NOT(IFERROR('Upload Data'!A886 = "ERROR", TRUE))</f>
        <v>1</v>
      </c>
      <c r="C899" s="28">
        <f t="shared" si="109"/>
        <v>886</v>
      </c>
      <c r="D899" s="30" t="b">
        <f>IF(B899, ('Upload Data'!A886 &amp; 'Upload Data'!B886 &amp; 'Upload Data'!D886 &amp; 'Upload Data'!E886 &amp; 'Upload Data'!F886) &lt;&gt; "", FALSE)</f>
        <v>0</v>
      </c>
      <c r="E899" s="28" t="str">
        <f t="shared" si="113"/>
        <v/>
      </c>
      <c r="F899" s="28" t="str">
        <f t="shared" si="114"/>
        <v/>
      </c>
      <c r="G899" s="30" t="b">
        <f t="shared" si="107"/>
        <v>1</v>
      </c>
      <c r="H899" s="30" t="b">
        <f>IFERROR(AND(OR(NOT(D899), 'Upload Data'!$A886 &lt;&gt; "", 'Upload Data'!$B886 &lt;&gt; ""), I899, J899, S899 &lt;= 1), FALSE)</f>
        <v>1</v>
      </c>
      <c r="I899" s="30" t="b">
        <f t="shared" si="110"/>
        <v>1</v>
      </c>
      <c r="J899" s="30" t="b">
        <f t="shared" si="111"/>
        <v>1</v>
      </c>
      <c r="K899" s="31" t="s">
        <v>81</v>
      </c>
      <c r="L899" s="31" t="s">
        <v>81</v>
      </c>
      <c r="M899" s="30" t="b">
        <f>IFERROR(OR(NOT(D899), 'Upload Data'!E886 &lt;&gt; ""), FALSE)</f>
        <v>1</v>
      </c>
      <c r="N899" s="30" t="b">
        <f>IFERROR(OR(AND(NOT(D899), 'Upload Data'!F886 = ""), IFERROR(MATCH('Upload Data'!F886, listTradingRelationship, 0), FALSE)), FALSE)</f>
        <v>1</v>
      </c>
      <c r="O899" s="30"/>
      <c r="P899" s="30"/>
      <c r="Q899" s="30"/>
      <c r="R899" s="30" t="str">
        <f>IFERROR(IF('Upload Data'!$A886 &lt;&gt; "", 'Upload Data'!$A886, 'Upload Data'!$B886) &amp; "-" &amp; 'Upload Data'!$C886, "-")</f>
        <v>-</v>
      </c>
      <c r="S899" s="30">
        <f t="shared" si="112"/>
        <v>0</v>
      </c>
      <c r="T899" s="30"/>
      <c r="U899" s="30" t="b">
        <f>IFERROR(OR('Upload Data'!$A886 = "", IFERROR(AND(LEN('Upload Data'!$A886 ) = 11, LEFT('Upload Data'!$A886, 4) = "FSC-", MID('Upload Data'!$A886, 5, 1) &gt;= "A", MID('Upload Data'!$A886, 5, 1) &lt;= "Z", V899 &gt; 0, INT(V899) = V899), FALSE)), FALSE)</f>
        <v>1</v>
      </c>
      <c r="V899" s="30">
        <f>IFERROR(VALUE(RIGHT('Upload Data'!$A886, 6)), -1)</f>
        <v>-1</v>
      </c>
      <c r="W899" s="30"/>
      <c r="X899" s="30" t="b">
        <f>IFERROR(OR('Upload Data'!$B886 = "", IFERROR(AND(LEN(AA899) &gt;= 2, MATCH(AB899, listCertificateTypes, 0), AC899 &gt; -1, INT(AC899) = AC899), FALSE)), FALSE)</f>
        <v>1</v>
      </c>
      <c r="Y899" s="30">
        <f>IFERROR(FIND("-", 'Upload Data'!$B886, 1), 1000)</f>
        <v>1000</v>
      </c>
      <c r="Z899" s="30">
        <f>IFERROR(FIND("-", 'Upload Data'!$B886, Y899 + 1), 1000)</f>
        <v>1000</v>
      </c>
      <c r="AA899" s="30" t="str">
        <f>IFERROR(LEFT('Upload Data'!$B886, Y899 - 1), "")</f>
        <v/>
      </c>
      <c r="AB899" s="30" t="str">
        <f>IFERROR(MID('Upload Data'!$B886, Y899 + 1, Z899 - Y899 - 1), "")</f>
        <v/>
      </c>
      <c r="AC899" s="30">
        <f>IFERROR(VALUE(RIGHT('Upload Data'!$B886, 6)), -1)</f>
        <v>-1</v>
      </c>
    </row>
    <row r="900" spans="1:29">
      <c r="A900" s="29">
        <f t="shared" si="108"/>
        <v>887</v>
      </c>
      <c r="B900" s="28" t="b">
        <f>NOT(IFERROR('Upload Data'!A887 = "ERROR", TRUE))</f>
        <v>1</v>
      </c>
      <c r="C900" s="28">
        <f t="shared" si="109"/>
        <v>887</v>
      </c>
      <c r="D900" s="30" t="b">
        <f>IF(B900, ('Upload Data'!A887 &amp; 'Upload Data'!B887 &amp; 'Upload Data'!D887 &amp; 'Upload Data'!E887 &amp; 'Upload Data'!F887) &lt;&gt; "", FALSE)</f>
        <v>0</v>
      </c>
      <c r="E900" s="28" t="str">
        <f t="shared" si="113"/>
        <v/>
      </c>
      <c r="F900" s="28" t="str">
        <f t="shared" si="114"/>
        <v/>
      </c>
      <c r="G900" s="30" t="b">
        <f t="shared" si="107"/>
        <v>1</v>
      </c>
      <c r="H900" s="30" t="b">
        <f>IFERROR(AND(OR(NOT(D900), 'Upload Data'!$A887 &lt;&gt; "", 'Upload Data'!$B887 &lt;&gt; ""), I900, J900, S900 &lt;= 1), FALSE)</f>
        <v>1</v>
      </c>
      <c r="I900" s="30" t="b">
        <f t="shared" si="110"/>
        <v>1</v>
      </c>
      <c r="J900" s="30" t="b">
        <f t="shared" si="111"/>
        <v>1</v>
      </c>
      <c r="K900" s="31" t="s">
        <v>81</v>
      </c>
      <c r="L900" s="31" t="s">
        <v>81</v>
      </c>
      <c r="M900" s="30" t="b">
        <f>IFERROR(OR(NOT(D900), 'Upload Data'!E887 &lt;&gt; ""), FALSE)</f>
        <v>1</v>
      </c>
      <c r="N900" s="30" t="b">
        <f>IFERROR(OR(AND(NOT(D900), 'Upload Data'!F887 = ""), IFERROR(MATCH('Upload Data'!F887, listTradingRelationship, 0), FALSE)), FALSE)</f>
        <v>1</v>
      </c>
      <c r="O900" s="30"/>
      <c r="P900" s="30"/>
      <c r="Q900" s="30"/>
      <c r="R900" s="30" t="str">
        <f>IFERROR(IF('Upload Data'!$A887 &lt;&gt; "", 'Upload Data'!$A887, 'Upload Data'!$B887) &amp; "-" &amp; 'Upload Data'!$C887, "-")</f>
        <v>-</v>
      </c>
      <c r="S900" s="30">
        <f t="shared" si="112"/>
        <v>0</v>
      </c>
      <c r="T900" s="30"/>
      <c r="U900" s="30" t="b">
        <f>IFERROR(OR('Upload Data'!$A887 = "", IFERROR(AND(LEN('Upload Data'!$A887 ) = 11, LEFT('Upload Data'!$A887, 4) = "FSC-", MID('Upload Data'!$A887, 5, 1) &gt;= "A", MID('Upload Data'!$A887, 5, 1) &lt;= "Z", V900 &gt; 0, INT(V900) = V900), FALSE)), FALSE)</f>
        <v>1</v>
      </c>
      <c r="V900" s="30">
        <f>IFERROR(VALUE(RIGHT('Upload Data'!$A887, 6)), -1)</f>
        <v>-1</v>
      </c>
      <c r="W900" s="30"/>
      <c r="X900" s="30" t="b">
        <f>IFERROR(OR('Upload Data'!$B887 = "", IFERROR(AND(LEN(AA900) &gt;= 2, MATCH(AB900, listCertificateTypes, 0), AC900 &gt; -1, INT(AC900) = AC900), FALSE)), FALSE)</f>
        <v>1</v>
      </c>
      <c r="Y900" s="30">
        <f>IFERROR(FIND("-", 'Upload Data'!$B887, 1), 1000)</f>
        <v>1000</v>
      </c>
      <c r="Z900" s="30">
        <f>IFERROR(FIND("-", 'Upload Data'!$B887, Y900 + 1), 1000)</f>
        <v>1000</v>
      </c>
      <c r="AA900" s="30" t="str">
        <f>IFERROR(LEFT('Upload Data'!$B887, Y900 - 1), "")</f>
        <v/>
      </c>
      <c r="AB900" s="30" t="str">
        <f>IFERROR(MID('Upload Data'!$B887, Y900 + 1, Z900 - Y900 - 1), "")</f>
        <v/>
      </c>
      <c r="AC900" s="30">
        <f>IFERROR(VALUE(RIGHT('Upload Data'!$B887, 6)), -1)</f>
        <v>-1</v>
      </c>
    </row>
    <row r="901" spans="1:29">
      <c r="A901" s="29">
        <f t="shared" si="108"/>
        <v>888</v>
      </c>
      <c r="B901" s="28" t="b">
        <f>NOT(IFERROR('Upload Data'!A888 = "ERROR", TRUE))</f>
        <v>1</v>
      </c>
      <c r="C901" s="28">
        <f t="shared" si="109"/>
        <v>888</v>
      </c>
      <c r="D901" s="30" t="b">
        <f>IF(B901, ('Upload Data'!A888 &amp; 'Upload Data'!B888 &amp; 'Upload Data'!D888 &amp; 'Upload Data'!E888 &amp; 'Upload Data'!F888) &lt;&gt; "", FALSE)</f>
        <v>0</v>
      </c>
      <c r="E901" s="28" t="str">
        <f t="shared" si="113"/>
        <v/>
      </c>
      <c r="F901" s="28" t="str">
        <f t="shared" si="114"/>
        <v/>
      </c>
      <c r="G901" s="30" t="b">
        <f t="shared" si="107"/>
        <v>1</v>
      </c>
      <c r="H901" s="30" t="b">
        <f>IFERROR(AND(OR(NOT(D901), 'Upload Data'!$A888 &lt;&gt; "", 'Upload Data'!$B888 &lt;&gt; ""), I901, J901, S901 &lt;= 1), FALSE)</f>
        <v>1</v>
      </c>
      <c r="I901" s="30" t="b">
        <f t="shared" si="110"/>
        <v>1</v>
      </c>
      <c r="J901" s="30" t="b">
        <f t="shared" si="111"/>
        <v>1</v>
      </c>
      <c r="K901" s="31" t="s">
        <v>81</v>
      </c>
      <c r="L901" s="31" t="s">
        <v>81</v>
      </c>
      <c r="M901" s="30" t="b">
        <f>IFERROR(OR(NOT(D901), 'Upload Data'!E888 &lt;&gt; ""), FALSE)</f>
        <v>1</v>
      </c>
      <c r="N901" s="30" t="b">
        <f>IFERROR(OR(AND(NOT(D901), 'Upload Data'!F888 = ""), IFERROR(MATCH('Upload Data'!F888, listTradingRelationship, 0), FALSE)), FALSE)</f>
        <v>1</v>
      </c>
      <c r="O901" s="30"/>
      <c r="P901" s="30"/>
      <c r="Q901" s="30"/>
      <c r="R901" s="30" t="str">
        <f>IFERROR(IF('Upload Data'!$A888 &lt;&gt; "", 'Upload Data'!$A888, 'Upload Data'!$B888) &amp; "-" &amp; 'Upload Data'!$C888, "-")</f>
        <v>-</v>
      </c>
      <c r="S901" s="30">
        <f t="shared" si="112"/>
        <v>0</v>
      </c>
      <c r="T901" s="30"/>
      <c r="U901" s="30" t="b">
        <f>IFERROR(OR('Upload Data'!$A888 = "", IFERROR(AND(LEN('Upload Data'!$A888 ) = 11, LEFT('Upload Data'!$A888, 4) = "FSC-", MID('Upload Data'!$A888, 5, 1) &gt;= "A", MID('Upload Data'!$A888, 5, 1) &lt;= "Z", V901 &gt; 0, INT(V901) = V901), FALSE)), FALSE)</f>
        <v>1</v>
      </c>
      <c r="V901" s="30">
        <f>IFERROR(VALUE(RIGHT('Upload Data'!$A888, 6)), -1)</f>
        <v>-1</v>
      </c>
      <c r="W901" s="30"/>
      <c r="X901" s="30" t="b">
        <f>IFERROR(OR('Upload Data'!$B888 = "", IFERROR(AND(LEN(AA901) &gt;= 2, MATCH(AB901, listCertificateTypes, 0), AC901 &gt; -1, INT(AC901) = AC901), FALSE)), FALSE)</f>
        <v>1</v>
      </c>
      <c r="Y901" s="30">
        <f>IFERROR(FIND("-", 'Upload Data'!$B888, 1), 1000)</f>
        <v>1000</v>
      </c>
      <c r="Z901" s="30">
        <f>IFERROR(FIND("-", 'Upload Data'!$B888, Y901 + 1), 1000)</f>
        <v>1000</v>
      </c>
      <c r="AA901" s="30" t="str">
        <f>IFERROR(LEFT('Upload Data'!$B888, Y901 - 1), "")</f>
        <v/>
      </c>
      <c r="AB901" s="30" t="str">
        <f>IFERROR(MID('Upload Data'!$B888, Y901 + 1, Z901 - Y901 - 1), "")</f>
        <v/>
      </c>
      <c r="AC901" s="30">
        <f>IFERROR(VALUE(RIGHT('Upload Data'!$B888, 6)), -1)</f>
        <v>-1</v>
      </c>
    </row>
    <row r="902" spans="1:29">
      <c r="A902" s="29">
        <f t="shared" si="108"/>
        <v>889</v>
      </c>
      <c r="B902" s="28" t="b">
        <f>NOT(IFERROR('Upload Data'!A889 = "ERROR", TRUE))</f>
        <v>1</v>
      </c>
      <c r="C902" s="28">
        <f t="shared" si="109"/>
        <v>889</v>
      </c>
      <c r="D902" s="30" t="b">
        <f>IF(B902, ('Upload Data'!A889 &amp; 'Upload Data'!B889 &amp; 'Upload Data'!D889 &amp; 'Upload Data'!E889 &amp; 'Upload Data'!F889) &lt;&gt; "", FALSE)</f>
        <v>0</v>
      </c>
      <c r="E902" s="28" t="str">
        <f t="shared" si="113"/>
        <v/>
      </c>
      <c r="F902" s="28" t="str">
        <f t="shared" si="114"/>
        <v/>
      </c>
      <c r="G902" s="30" t="b">
        <f t="shared" si="107"/>
        <v>1</v>
      </c>
      <c r="H902" s="30" t="b">
        <f>IFERROR(AND(OR(NOT(D902), 'Upload Data'!$A889 &lt;&gt; "", 'Upload Data'!$B889 &lt;&gt; ""), I902, J902, S902 &lt;= 1), FALSE)</f>
        <v>1</v>
      </c>
      <c r="I902" s="30" t="b">
        <f t="shared" si="110"/>
        <v>1</v>
      </c>
      <c r="J902" s="30" t="b">
        <f t="shared" si="111"/>
        <v>1</v>
      </c>
      <c r="K902" s="31" t="s">
        <v>81</v>
      </c>
      <c r="L902" s="31" t="s">
        <v>81</v>
      </c>
      <c r="M902" s="30" t="b">
        <f>IFERROR(OR(NOT(D902), 'Upload Data'!E889 &lt;&gt; ""), FALSE)</f>
        <v>1</v>
      </c>
      <c r="N902" s="30" t="b">
        <f>IFERROR(OR(AND(NOT(D902), 'Upload Data'!F889 = ""), IFERROR(MATCH('Upload Data'!F889, listTradingRelationship, 0), FALSE)), FALSE)</f>
        <v>1</v>
      </c>
      <c r="O902" s="30"/>
      <c r="P902" s="30"/>
      <c r="Q902" s="30"/>
      <c r="R902" s="30" t="str">
        <f>IFERROR(IF('Upload Data'!$A889 &lt;&gt; "", 'Upload Data'!$A889, 'Upload Data'!$B889) &amp; "-" &amp; 'Upload Data'!$C889, "-")</f>
        <v>-</v>
      </c>
      <c r="S902" s="30">
        <f t="shared" si="112"/>
        <v>0</v>
      </c>
      <c r="T902" s="30"/>
      <c r="U902" s="30" t="b">
        <f>IFERROR(OR('Upload Data'!$A889 = "", IFERROR(AND(LEN('Upload Data'!$A889 ) = 11, LEFT('Upload Data'!$A889, 4) = "FSC-", MID('Upload Data'!$A889, 5, 1) &gt;= "A", MID('Upload Data'!$A889, 5, 1) &lt;= "Z", V902 &gt; 0, INT(V902) = V902), FALSE)), FALSE)</f>
        <v>1</v>
      </c>
      <c r="V902" s="30">
        <f>IFERROR(VALUE(RIGHT('Upload Data'!$A889, 6)), -1)</f>
        <v>-1</v>
      </c>
      <c r="W902" s="30"/>
      <c r="X902" s="30" t="b">
        <f>IFERROR(OR('Upload Data'!$B889 = "", IFERROR(AND(LEN(AA902) &gt;= 2, MATCH(AB902, listCertificateTypes, 0), AC902 &gt; -1, INT(AC902) = AC902), FALSE)), FALSE)</f>
        <v>1</v>
      </c>
      <c r="Y902" s="30">
        <f>IFERROR(FIND("-", 'Upload Data'!$B889, 1), 1000)</f>
        <v>1000</v>
      </c>
      <c r="Z902" s="30">
        <f>IFERROR(FIND("-", 'Upload Data'!$B889, Y902 + 1), 1000)</f>
        <v>1000</v>
      </c>
      <c r="AA902" s="30" t="str">
        <f>IFERROR(LEFT('Upload Data'!$B889, Y902 - 1), "")</f>
        <v/>
      </c>
      <c r="AB902" s="30" t="str">
        <f>IFERROR(MID('Upload Data'!$B889, Y902 + 1, Z902 - Y902 - 1), "")</f>
        <v/>
      </c>
      <c r="AC902" s="30">
        <f>IFERROR(VALUE(RIGHT('Upload Data'!$B889, 6)), -1)</f>
        <v>-1</v>
      </c>
    </row>
    <row r="903" spans="1:29">
      <c r="A903" s="29">
        <f t="shared" si="108"/>
        <v>890</v>
      </c>
      <c r="B903" s="28" t="b">
        <f>NOT(IFERROR('Upload Data'!A890 = "ERROR", TRUE))</f>
        <v>1</v>
      </c>
      <c r="C903" s="28">
        <f t="shared" si="109"/>
        <v>890</v>
      </c>
      <c r="D903" s="30" t="b">
        <f>IF(B903, ('Upload Data'!A890 &amp; 'Upload Data'!B890 &amp; 'Upload Data'!D890 &amp; 'Upload Data'!E890 &amp; 'Upload Data'!F890) &lt;&gt; "", FALSE)</f>
        <v>0</v>
      </c>
      <c r="E903" s="28" t="str">
        <f t="shared" si="113"/>
        <v/>
      </c>
      <c r="F903" s="28" t="str">
        <f t="shared" si="114"/>
        <v/>
      </c>
      <c r="G903" s="30" t="b">
        <f t="shared" si="107"/>
        <v>1</v>
      </c>
      <c r="H903" s="30" t="b">
        <f>IFERROR(AND(OR(NOT(D903), 'Upload Data'!$A890 &lt;&gt; "", 'Upload Data'!$B890 &lt;&gt; ""), I903, J903, S903 &lt;= 1), FALSE)</f>
        <v>1</v>
      </c>
      <c r="I903" s="30" t="b">
        <f t="shared" si="110"/>
        <v>1</v>
      </c>
      <c r="J903" s="30" t="b">
        <f t="shared" si="111"/>
        <v>1</v>
      </c>
      <c r="K903" s="31" t="s">
        <v>81</v>
      </c>
      <c r="L903" s="31" t="s">
        <v>81</v>
      </c>
      <c r="M903" s="30" t="b">
        <f>IFERROR(OR(NOT(D903), 'Upload Data'!E890 &lt;&gt; ""), FALSE)</f>
        <v>1</v>
      </c>
      <c r="N903" s="30" t="b">
        <f>IFERROR(OR(AND(NOT(D903), 'Upload Data'!F890 = ""), IFERROR(MATCH('Upload Data'!F890, listTradingRelationship, 0), FALSE)), FALSE)</f>
        <v>1</v>
      </c>
      <c r="O903" s="30"/>
      <c r="P903" s="30"/>
      <c r="Q903" s="30"/>
      <c r="R903" s="30" t="str">
        <f>IFERROR(IF('Upload Data'!$A890 &lt;&gt; "", 'Upload Data'!$A890, 'Upload Data'!$B890) &amp; "-" &amp; 'Upload Data'!$C890, "-")</f>
        <v>-</v>
      </c>
      <c r="S903" s="30">
        <f t="shared" si="112"/>
        <v>0</v>
      </c>
      <c r="T903" s="30"/>
      <c r="U903" s="30" t="b">
        <f>IFERROR(OR('Upload Data'!$A890 = "", IFERROR(AND(LEN('Upload Data'!$A890 ) = 11, LEFT('Upload Data'!$A890, 4) = "FSC-", MID('Upload Data'!$A890, 5, 1) &gt;= "A", MID('Upload Data'!$A890, 5, 1) &lt;= "Z", V903 &gt; 0, INT(V903) = V903), FALSE)), FALSE)</f>
        <v>1</v>
      </c>
      <c r="V903" s="30">
        <f>IFERROR(VALUE(RIGHT('Upload Data'!$A890, 6)), -1)</f>
        <v>-1</v>
      </c>
      <c r="W903" s="30"/>
      <c r="X903" s="30" t="b">
        <f>IFERROR(OR('Upload Data'!$B890 = "", IFERROR(AND(LEN(AA903) &gt;= 2, MATCH(AB903, listCertificateTypes, 0), AC903 &gt; -1, INT(AC903) = AC903), FALSE)), FALSE)</f>
        <v>1</v>
      </c>
      <c r="Y903" s="30">
        <f>IFERROR(FIND("-", 'Upload Data'!$B890, 1), 1000)</f>
        <v>1000</v>
      </c>
      <c r="Z903" s="30">
        <f>IFERROR(FIND("-", 'Upload Data'!$B890, Y903 + 1), 1000)</f>
        <v>1000</v>
      </c>
      <c r="AA903" s="30" t="str">
        <f>IFERROR(LEFT('Upload Data'!$B890, Y903 - 1), "")</f>
        <v/>
      </c>
      <c r="AB903" s="30" t="str">
        <f>IFERROR(MID('Upload Data'!$B890, Y903 + 1, Z903 - Y903 - 1), "")</f>
        <v/>
      </c>
      <c r="AC903" s="30">
        <f>IFERROR(VALUE(RIGHT('Upload Data'!$B890, 6)), -1)</f>
        <v>-1</v>
      </c>
    </row>
    <row r="904" spans="1:29">
      <c r="A904" s="29">
        <f t="shared" si="108"/>
        <v>891</v>
      </c>
      <c r="B904" s="28" t="b">
        <f>NOT(IFERROR('Upload Data'!A891 = "ERROR", TRUE))</f>
        <v>1</v>
      </c>
      <c r="C904" s="28">
        <f t="shared" si="109"/>
        <v>891</v>
      </c>
      <c r="D904" s="30" t="b">
        <f>IF(B904, ('Upload Data'!A891 &amp; 'Upload Data'!B891 &amp; 'Upload Data'!D891 &amp; 'Upload Data'!E891 &amp; 'Upload Data'!F891) &lt;&gt; "", FALSE)</f>
        <v>0</v>
      </c>
      <c r="E904" s="28" t="str">
        <f t="shared" si="113"/>
        <v/>
      </c>
      <c r="F904" s="28" t="str">
        <f t="shared" si="114"/>
        <v/>
      </c>
      <c r="G904" s="30" t="b">
        <f t="shared" si="107"/>
        <v>1</v>
      </c>
      <c r="H904" s="30" t="b">
        <f>IFERROR(AND(OR(NOT(D904), 'Upload Data'!$A891 &lt;&gt; "", 'Upload Data'!$B891 &lt;&gt; ""), I904, J904, S904 &lt;= 1), FALSE)</f>
        <v>1</v>
      </c>
      <c r="I904" s="30" t="b">
        <f t="shared" si="110"/>
        <v>1</v>
      </c>
      <c r="J904" s="30" t="b">
        <f t="shared" si="111"/>
        <v>1</v>
      </c>
      <c r="K904" s="31" t="s">
        <v>81</v>
      </c>
      <c r="L904" s="31" t="s">
        <v>81</v>
      </c>
      <c r="M904" s="30" t="b">
        <f>IFERROR(OR(NOT(D904), 'Upload Data'!E891 &lt;&gt; ""), FALSE)</f>
        <v>1</v>
      </c>
      <c r="N904" s="30" t="b">
        <f>IFERROR(OR(AND(NOT(D904), 'Upload Data'!F891 = ""), IFERROR(MATCH('Upload Data'!F891, listTradingRelationship, 0), FALSE)), FALSE)</f>
        <v>1</v>
      </c>
      <c r="O904" s="30"/>
      <c r="P904" s="30"/>
      <c r="Q904" s="30"/>
      <c r="R904" s="30" t="str">
        <f>IFERROR(IF('Upload Data'!$A891 &lt;&gt; "", 'Upload Data'!$A891, 'Upload Data'!$B891) &amp; "-" &amp; 'Upload Data'!$C891, "-")</f>
        <v>-</v>
      </c>
      <c r="S904" s="30">
        <f t="shared" si="112"/>
        <v>0</v>
      </c>
      <c r="T904" s="30"/>
      <c r="U904" s="30" t="b">
        <f>IFERROR(OR('Upload Data'!$A891 = "", IFERROR(AND(LEN('Upload Data'!$A891 ) = 11, LEFT('Upload Data'!$A891, 4) = "FSC-", MID('Upload Data'!$A891, 5, 1) &gt;= "A", MID('Upload Data'!$A891, 5, 1) &lt;= "Z", V904 &gt; 0, INT(V904) = V904), FALSE)), FALSE)</f>
        <v>1</v>
      </c>
      <c r="V904" s="30">
        <f>IFERROR(VALUE(RIGHT('Upload Data'!$A891, 6)), -1)</f>
        <v>-1</v>
      </c>
      <c r="W904" s="30"/>
      <c r="X904" s="30" t="b">
        <f>IFERROR(OR('Upload Data'!$B891 = "", IFERROR(AND(LEN(AA904) &gt;= 2, MATCH(AB904, listCertificateTypes, 0), AC904 &gt; -1, INT(AC904) = AC904), FALSE)), FALSE)</f>
        <v>1</v>
      </c>
      <c r="Y904" s="30">
        <f>IFERROR(FIND("-", 'Upload Data'!$B891, 1), 1000)</f>
        <v>1000</v>
      </c>
      <c r="Z904" s="30">
        <f>IFERROR(FIND("-", 'Upload Data'!$B891, Y904 + 1), 1000)</f>
        <v>1000</v>
      </c>
      <c r="AA904" s="30" t="str">
        <f>IFERROR(LEFT('Upload Data'!$B891, Y904 - 1), "")</f>
        <v/>
      </c>
      <c r="AB904" s="30" t="str">
        <f>IFERROR(MID('Upload Data'!$B891, Y904 + 1, Z904 - Y904 - 1), "")</f>
        <v/>
      </c>
      <c r="AC904" s="30">
        <f>IFERROR(VALUE(RIGHT('Upload Data'!$B891, 6)), -1)</f>
        <v>-1</v>
      </c>
    </row>
    <row r="905" spans="1:29">
      <c r="A905" s="29">
        <f t="shared" si="108"/>
        <v>892</v>
      </c>
      <c r="B905" s="28" t="b">
        <f>NOT(IFERROR('Upload Data'!A892 = "ERROR", TRUE))</f>
        <v>1</v>
      </c>
      <c r="C905" s="28">
        <f t="shared" si="109"/>
        <v>892</v>
      </c>
      <c r="D905" s="30" t="b">
        <f>IF(B905, ('Upload Data'!A892 &amp; 'Upload Data'!B892 &amp; 'Upload Data'!D892 &amp; 'Upload Data'!E892 &amp; 'Upload Data'!F892) &lt;&gt; "", FALSE)</f>
        <v>0</v>
      </c>
      <c r="E905" s="28" t="str">
        <f t="shared" si="113"/>
        <v/>
      </c>
      <c r="F905" s="28" t="str">
        <f t="shared" si="114"/>
        <v/>
      </c>
      <c r="G905" s="30" t="b">
        <f t="shared" si="107"/>
        <v>1</v>
      </c>
      <c r="H905" s="30" t="b">
        <f>IFERROR(AND(OR(NOT(D905), 'Upload Data'!$A892 &lt;&gt; "", 'Upload Data'!$B892 &lt;&gt; ""), I905, J905, S905 &lt;= 1), FALSE)</f>
        <v>1</v>
      </c>
      <c r="I905" s="30" t="b">
        <f t="shared" si="110"/>
        <v>1</v>
      </c>
      <c r="J905" s="30" t="b">
        <f t="shared" si="111"/>
        <v>1</v>
      </c>
      <c r="K905" s="31" t="s">
        <v>81</v>
      </c>
      <c r="L905" s="31" t="s">
        <v>81</v>
      </c>
      <c r="M905" s="30" t="b">
        <f>IFERROR(OR(NOT(D905), 'Upload Data'!E892 &lt;&gt; ""), FALSE)</f>
        <v>1</v>
      </c>
      <c r="N905" s="30" t="b">
        <f>IFERROR(OR(AND(NOT(D905), 'Upload Data'!F892 = ""), IFERROR(MATCH('Upload Data'!F892, listTradingRelationship, 0), FALSE)), FALSE)</f>
        <v>1</v>
      </c>
      <c r="O905" s="30"/>
      <c r="P905" s="30"/>
      <c r="Q905" s="30"/>
      <c r="R905" s="30" t="str">
        <f>IFERROR(IF('Upload Data'!$A892 &lt;&gt; "", 'Upload Data'!$A892, 'Upload Data'!$B892) &amp; "-" &amp; 'Upload Data'!$C892, "-")</f>
        <v>-</v>
      </c>
      <c r="S905" s="30">
        <f t="shared" si="112"/>
        <v>0</v>
      </c>
      <c r="T905" s="30"/>
      <c r="U905" s="30" t="b">
        <f>IFERROR(OR('Upload Data'!$A892 = "", IFERROR(AND(LEN('Upload Data'!$A892 ) = 11, LEFT('Upload Data'!$A892, 4) = "FSC-", MID('Upload Data'!$A892, 5, 1) &gt;= "A", MID('Upload Data'!$A892, 5, 1) &lt;= "Z", V905 &gt; 0, INT(V905) = V905), FALSE)), FALSE)</f>
        <v>1</v>
      </c>
      <c r="V905" s="30">
        <f>IFERROR(VALUE(RIGHT('Upload Data'!$A892, 6)), -1)</f>
        <v>-1</v>
      </c>
      <c r="W905" s="30"/>
      <c r="X905" s="30" t="b">
        <f>IFERROR(OR('Upload Data'!$B892 = "", IFERROR(AND(LEN(AA905) &gt;= 2, MATCH(AB905, listCertificateTypes, 0), AC905 &gt; -1, INT(AC905) = AC905), FALSE)), FALSE)</f>
        <v>1</v>
      </c>
      <c r="Y905" s="30">
        <f>IFERROR(FIND("-", 'Upload Data'!$B892, 1), 1000)</f>
        <v>1000</v>
      </c>
      <c r="Z905" s="30">
        <f>IFERROR(FIND("-", 'Upload Data'!$B892, Y905 + 1), 1000)</f>
        <v>1000</v>
      </c>
      <c r="AA905" s="30" t="str">
        <f>IFERROR(LEFT('Upload Data'!$B892, Y905 - 1), "")</f>
        <v/>
      </c>
      <c r="AB905" s="30" t="str">
        <f>IFERROR(MID('Upload Data'!$B892, Y905 + 1, Z905 - Y905 - 1), "")</f>
        <v/>
      </c>
      <c r="AC905" s="30">
        <f>IFERROR(VALUE(RIGHT('Upload Data'!$B892, 6)), -1)</f>
        <v>-1</v>
      </c>
    </row>
    <row r="906" spans="1:29">
      <c r="A906" s="29">
        <f t="shared" si="108"/>
        <v>893</v>
      </c>
      <c r="B906" s="28" t="b">
        <f>NOT(IFERROR('Upload Data'!A893 = "ERROR", TRUE))</f>
        <v>1</v>
      </c>
      <c r="C906" s="28">
        <f t="shared" si="109"/>
        <v>893</v>
      </c>
      <c r="D906" s="30" t="b">
        <f>IF(B906, ('Upload Data'!A893 &amp; 'Upload Data'!B893 &amp; 'Upload Data'!D893 &amp; 'Upload Data'!E893 &amp; 'Upload Data'!F893) &lt;&gt; "", FALSE)</f>
        <v>0</v>
      </c>
      <c r="E906" s="28" t="str">
        <f t="shared" si="113"/>
        <v/>
      </c>
      <c r="F906" s="28" t="str">
        <f t="shared" si="114"/>
        <v/>
      </c>
      <c r="G906" s="30" t="b">
        <f t="shared" si="107"/>
        <v>1</v>
      </c>
      <c r="H906" s="30" t="b">
        <f>IFERROR(AND(OR(NOT(D906), 'Upload Data'!$A893 &lt;&gt; "", 'Upload Data'!$B893 &lt;&gt; ""), I906, J906, S906 &lt;= 1), FALSE)</f>
        <v>1</v>
      </c>
      <c r="I906" s="30" t="b">
        <f t="shared" si="110"/>
        <v>1</v>
      </c>
      <c r="J906" s="30" t="b">
        <f t="shared" si="111"/>
        <v>1</v>
      </c>
      <c r="K906" s="31" t="s">
        <v>81</v>
      </c>
      <c r="L906" s="31" t="s">
        <v>81</v>
      </c>
      <c r="M906" s="30" t="b">
        <f>IFERROR(OR(NOT(D906), 'Upload Data'!E893 &lt;&gt; ""), FALSE)</f>
        <v>1</v>
      </c>
      <c r="N906" s="30" t="b">
        <f>IFERROR(OR(AND(NOT(D906), 'Upload Data'!F893 = ""), IFERROR(MATCH('Upload Data'!F893, listTradingRelationship, 0), FALSE)), FALSE)</f>
        <v>1</v>
      </c>
      <c r="O906" s="30"/>
      <c r="P906" s="30"/>
      <c r="Q906" s="30"/>
      <c r="R906" s="30" t="str">
        <f>IFERROR(IF('Upload Data'!$A893 &lt;&gt; "", 'Upload Data'!$A893, 'Upload Data'!$B893) &amp; "-" &amp; 'Upload Data'!$C893, "-")</f>
        <v>-</v>
      </c>
      <c r="S906" s="30">
        <f t="shared" si="112"/>
        <v>0</v>
      </c>
      <c r="T906" s="30"/>
      <c r="U906" s="30" t="b">
        <f>IFERROR(OR('Upload Data'!$A893 = "", IFERROR(AND(LEN('Upload Data'!$A893 ) = 11, LEFT('Upload Data'!$A893, 4) = "FSC-", MID('Upload Data'!$A893, 5, 1) &gt;= "A", MID('Upload Data'!$A893, 5, 1) &lt;= "Z", V906 &gt; 0, INT(V906) = V906), FALSE)), FALSE)</f>
        <v>1</v>
      </c>
      <c r="V906" s="30">
        <f>IFERROR(VALUE(RIGHT('Upload Data'!$A893, 6)), -1)</f>
        <v>-1</v>
      </c>
      <c r="W906" s="30"/>
      <c r="X906" s="30" t="b">
        <f>IFERROR(OR('Upload Data'!$B893 = "", IFERROR(AND(LEN(AA906) &gt;= 2, MATCH(AB906, listCertificateTypes, 0), AC906 &gt; -1, INT(AC906) = AC906), FALSE)), FALSE)</f>
        <v>1</v>
      </c>
      <c r="Y906" s="30">
        <f>IFERROR(FIND("-", 'Upload Data'!$B893, 1), 1000)</f>
        <v>1000</v>
      </c>
      <c r="Z906" s="30">
        <f>IFERROR(FIND("-", 'Upload Data'!$B893, Y906 + 1), 1000)</f>
        <v>1000</v>
      </c>
      <c r="AA906" s="30" t="str">
        <f>IFERROR(LEFT('Upload Data'!$B893, Y906 - 1), "")</f>
        <v/>
      </c>
      <c r="AB906" s="30" t="str">
        <f>IFERROR(MID('Upload Data'!$B893, Y906 + 1, Z906 - Y906 - 1), "")</f>
        <v/>
      </c>
      <c r="AC906" s="30">
        <f>IFERROR(VALUE(RIGHT('Upload Data'!$B893, 6)), -1)</f>
        <v>-1</v>
      </c>
    </row>
    <row r="907" spans="1:29">
      <c r="A907" s="29">
        <f t="shared" si="108"/>
        <v>894</v>
      </c>
      <c r="B907" s="28" t="b">
        <f>NOT(IFERROR('Upload Data'!A894 = "ERROR", TRUE))</f>
        <v>1</v>
      </c>
      <c r="C907" s="28">
        <f t="shared" si="109"/>
        <v>894</v>
      </c>
      <c r="D907" s="30" t="b">
        <f>IF(B907, ('Upload Data'!A894 &amp; 'Upload Data'!B894 &amp; 'Upload Data'!D894 &amp; 'Upload Data'!E894 &amp; 'Upload Data'!F894) &lt;&gt; "", FALSE)</f>
        <v>0</v>
      </c>
      <c r="E907" s="28" t="str">
        <f t="shared" si="113"/>
        <v/>
      </c>
      <c r="F907" s="28" t="str">
        <f t="shared" si="114"/>
        <v/>
      </c>
      <c r="G907" s="30" t="b">
        <f t="shared" si="107"/>
        <v>1</v>
      </c>
      <c r="H907" s="30" t="b">
        <f>IFERROR(AND(OR(NOT(D907), 'Upload Data'!$A894 &lt;&gt; "", 'Upload Data'!$B894 &lt;&gt; ""), I907, J907, S907 &lt;= 1), FALSE)</f>
        <v>1</v>
      </c>
      <c r="I907" s="30" t="b">
        <f t="shared" si="110"/>
        <v>1</v>
      </c>
      <c r="J907" s="30" t="b">
        <f t="shared" si="111"/>
        <v>1</v>
      </c>
      <c r="K907" s="31" t="s">
        <v>81</v>
      </c>
      <c r="L907" s="31" t="s">
        <v>81</v>
      </c>
      <c r="M907" s="30" t="b">
        <f>IFERROR(OR(NOT(D907), 'Upload Data'!E894 &lt;&gt; ""), FALSE)</f>
        <v>1</v>
      </c>
      <c r="N907" s="30" t="b">
        <f>IFERROR(OR(AND(NOT(D907), 'Upload Data'!F894 = ""), IFERROR(MATCH('Upload Data'!F894, listTradingRelationship, 0), FALSE)), FALSE)</f>
        <v>1</v>
      </c>
      <c r="O907" s="30"/>
      <c r="P907" s="30"/>
      <c r="Q907" s="30"/>
      <c r="R907" s="30" t="str">
        <f>IFERROR(IF('Upload Data'!$A894 &lt;&gt; "", 'Upload Data'!$A894, 'Upload Data'!$B894) &amp; "-" &amp; 'Upload Data'!$C894, "-")</f>
        <v>-</v>
      </c>
      <c r="S907" s="30">
        <f t="shared" si="112"/>
        <v>0</v>
      </c>
      <c r="T907" s="30"/>
      <c r="U907" s="30" t="b">
        <f>IFERROR(OR('Upload Data'!$A894 = "", IFERROR(AND(LEN('Upload Data'!$A894 ) = 11, LEFT('Upload Data'!$A894, 4) = "FSC-", MID('Upload Data'!$A894, 5, 1) &gt;= "A", MID('Upload Data'!$A894, 5, 1) &lt;= "Z", V907 &gt; 0, INT(V907) = V907), FALSE)), FALSE)</f>
        <v>1</v>
      </c>
      <c r="V907" s="30">
        <f>IFERROR(VALUE(RIGHT('Upload Data'!$A894, 6)), -1)</f>
        <v>-1</v>
      </c>
      <c r="W907" s="30"/>
      <c r="X907" s="30" t="b">
        <f>IFERROR(OR('Upload Data'!$B894 = "", IFERROR(AND(LEN(AA907) &gt;= 2, MATCH(AB907, listCertificateTypes, 0), AC907 &gt; -1, INT(AC907) = AC907), FALSE)), FALSE)</f>
        <v>1</v>
      </c>
      <c r="Y907" s="30">
        <f>IFERROR(FIND("-", 'Upload Data'!$B894, 1), 1000)</f>
        <v>1000</v>
      </c>
      <c r="Z907" s="30">
        <f>IFERROR(FIND("-", 'Upload Data'!$B894, Y907 + 1), 1000)</f>
        <v>1000</v>
      </c>
      <c r="AA907" s="30" t="str">
        <f>IFERROR(LEFT('Upload Data'!$B894, Y907 - 1), "")</f>
        <v/>
      </c>
      <c r="AB907" s="30" t="str">
        <f>IFERROR(MID('Upload Data'!$B894, Y907 + 1, Z907 - Y907 - 1), "")</f>
        <v/>
      </c>
      <c r="AC907" s="30">
        <f>IFERROR(VALUE(RIGHT('Upload Data'!$B894, 6)), -1)</f>
        <v>-1</v>
      </c>
    </row>
    <row r="908" spans="1:29">
      <c r="A908" s="29">
        <f t="shared" si="108"/>
        <v>895</v>
      </c>
      <c r="B908" s="28" t="b">
        <f>NOT(IFERROR('Upload Data'!A895 = "ERROR", TRUE))</f>
        <v>1</v>
      </c>
      <c r="C908" s="28">
        <f t="shared" si="109"/>
        <v>895</v>
      </c>
      <c r="D908" s="30" t="b">
        <f>IF(B908, ('Upload Data'!A895 &amp; 'Upload Data'!B895 &amp; 'Upload Data'!D895 &amp; 'Upload Data'!E895 &amp; 'Upload Data'!F895) &lt;&gt; "", FALSE)</f>
        <v>0</v>
      </c>
      <c r="E908" s="28" t="str">
        <f t="shared" si="113"/>
        <v/>
      </c>
      <c r="F908" s="28" t="str">
        <f t="shared" si="114"/>
        <v/>
      </c>
      <c r="G908" s="30" t="b">
        <f t="shared" si="107"/>
        <v>1</v>
      </c>
      <c r="H908" s="30" t="b">
        <f>IFERROR(AND(OR(NOT(D908), 'Upload Data'!$A895 &lt;&gt; "", 'Upload Data'!$B895 &lt;&gt; ""), I908, J908, S908 &lt;= 1), FALSE)</f>
        <v>1</v>
      </c>
      <c r="I908" s="30" t="b">
        <f t="shared" si="110"/>
        <v>1</v>
      </c>
      <c r="J908" s="30" t="b">
        <f t="shared" si="111"/>
        <v>1</v>
      </c>
      <c r="K908" s="31" t="s">
        <v>81</v>
      </c>
      <c r="L908" s="31" t="s">
        <v>81</v>
      </c>
      <c r="M908" s="30" t="b">
        <f>IFERROR(OR(NOT(D908), 'Upload Data'!E895 &lt;&gt; ""), FALSE)</f>
        <v>1</v>
      </c>
      <c r="N908" s="30" t="b">
        <f>IFERROR(OR(AND(NOT(D908), 'Upload Data'!F895 = ""), IFERROR(MATCH('Upload Data'!F895, listTradingRelationship, 0), FALSE)), FALSE)</f>
        <v>1</v>
      </c>
      <c r="O908" s="30"/>
      <c r="P908" s="30"/>
      <c r="Q908" s="30"/>
      <c r="R908" s="30" t="str">
        <f>IFERROR(IF('Upload Data'!$A895 &lt;&gt; "", 'Upload Data'!$A895, 'Upload Data'!$B895) &amp; "-" &amp; 'Upload Data'!$C895, "-")</f>
        <v>-</v>
      </c>
      <c r="S908" s="30">
        <f t="shared" si="112"/>
        <v>0</v>
      </c>
      <c r="T908" s="30"/>
      <c r="U908" s="30" t="b">
        <f>IFERROR(OR('Upload Data'!$A895 = "", IFERROR(AND(LEN('Upload Data'!$A895 ) = 11, LEFT('Upload Data'!$A895, 4) = "FSC-", MID('Upload Data'!$A895, 5, 1) &gt;= "A", MID('Upload Data'!$A895, 5, 1) &lt;= "Z", V908 &gt; 0, INT(V908) = V908), FALSE)), FALSE)</f>
        <v>1</v>
      </c>
      <c r="V908" s="30">
        <f>IFERROR(VALUE(RIGHT('Upload Data'!$A895, 6)), -1)</f>
        <v>-1</v>
      </c>
      <c r="W908" s="30"/>
      <c r="X908" s="30" t="b">
        <f>IFERROR(OR('Upload Data'!$B895 = "", IFERROR(AND(LEN(AA908) &gt;= 2, MATCH(AB908, listCertificateTypes, 0), AC908 &gt; -1, INT(AC908) = AC908), FALSE)), FALSE)</f>
        <v>1</v>
      </c>
      <c r="Y908" s="30">
        <f>IFERROR(FIND("-", 'Upload Data'!$B895, 1), 1000)</f>
        <v>1000</v>
      </c>
      <c r="Z908" s="30">
        <f>IFERROR(FIND("-", 'Upload Data'!$B895, Y908 + 1), 1000)</f>
        <v>1000</v>
      </c>
      <c r="AA908" s="30" t="str">
        <f>IFERROR(LEFT('Upload Data'!$B895, Y908 - 1), "")</f>
        <v/>
      </c>
      <c r="AB908" s="30" t="str">
        <f>IFERROR(MID('Upload Data'!$B895, Y908 + 1, Z908 - Y908 - 1), "")</f>
        <v/>
      </c>
      <c r="AC908" s="30">
        <f>IFERROR(VALUE(RIGHT('Upload Data'!$B895, 6)), -1)</f>
        <v>-1</v>
      </c>
    </row>
    <row r="909" spans="1:29">
      <c r="A909" s="29">
        <f t="shared" si="108"/>
        <v>896</v>
      </c>
      <c r="B909" s="28" t="b">
        <f>NOT(IFERROR('Upload Data'!A896 = "ERROR", TRUE))</f>
        <v>1</v>
      </c>
      <c r="C909" s="28">
        <f t="shared" si="109"/>
        <v>896</v>
      </c>
      <c r="D909" s="30" t="b">
        <f>IF(B909, ('Upload Data'!A896 &amp; 'Upload Data'!B896 &amp; 'Upload Data'!D896 &amp; 'Upload Data'!E896 &amp; 'Upload Data'!F896) &lt;&gt; "", FALSE)</f>
        <v>0</v>
      </c>
      <c r="E909" s="28" t="str">
        <f t="shared" si="113"/>
        <v/>
      </c>
      <c r="F909" s="28" t="str">
        <f t="shared" si="114"/>
        <v/>
      </c>
      <c r="G909" s="30" t="b">
        <f t="shared" si="107"/>
        <v>1</v>
      </c>
      <c r="H909" s="30" t="b">
        <f>IFERROR(AND(OR(NOT(D909), 'Upload Data'!$A896 &lt;&gt; "", 'Upload Data'!$B896 &lt;&gt; ""), I909, J909, S909 &lt;= 1), FALSE)</f>
        <v>1</v>
      </c>
      <c r="I909" s="30" t="b">
        <f t="shared" si="110"/>
        <v>1</v>
      </c>
      <c r="J909" s="30" t="b">
        <f t="shared" si="111"/>
        <v>1</v>
      </c>
      <c r="K909" s="31" t="s">
        <v>81</v>
      </c>
      <c r="L909" s="31" t="s">
        <v>81</v>
      </c>
      <c r="M909" s="30" t="b">
        <f>IFERROR(OR(NOT(D909), 'Upload Data'!E896 &lt;&gt; ""), FALSE)</f>
        <v>1</v>
      </c>
      <c r="N909" s="30" t="b">
        <f>IFERROR(OR(AND(NOT(D909), 'Upload Data'!F896 = ""), IFERROR(MATCH('Upload Data'!F896, listTradingRelationship, 0), FALSE)), FALSE)</f>
        <v>1</v>
      </c>
      <c r="O909" s="30"/>
      <c r="P909" s="30"/>
      <c r="Q909" s="30"/>
      <c r="R909" s="30" t="str">
        <f>IFERROR(IF('Upload Data'!$A896 &lt;&gt; "", 'Upload Data'!$A896, 'Upload Data'!$B896) &amp; "-" &amp; 'Upload Data'!$C896, "-")</f>
        <v>-</v>
      </c>
      <c r="S909" s="30">
        <f t="shared" si="112"/>
        <v>0</v>
      </c>
      <c r="T909" s="30"/>
      <c r="U909" s="30" t="b">
        <f>IFERROR(OR('Upload Data'!$A896 = "", IFERROR(AND(LEN('Upload Data'!$A896 ) = 11, LEFT('Upload Data'!$A896, 4) = "FSC-", MID('Upload Data'!$A896, 5, 1) &gt;= "A", MID('Upload Data'!$A896, 5, 1) &lt;= "Z", V909 &gt; 0, INT(V909) = V909), FALSE)), FALSE)</f>
        <v>1</v>
      </c>
      <c r="V909" s="30">
        <f>IFERROR(VALUE(RIGHT('Upload Data'!$A896, 6)), -1)</f>
        <v>-1</v>
      </c>
      <c r="W909" s="30"/>
      <c r="X909" s="30" t="b">
        <f>IFERROR(OR('Upload Data'!$B896 = "", IFERROR(AND(LEN(AA909) &gt;= 2, MATCH(AB909, listCertificateTypes, 0), AC909 &gt; -1, INT(AC909) = AC909), FALSE)), FALSE)</f>
        <v>1</v>
      </c>
      <c r="Y909" s="30">
        <f>IFERROR(FIND("-", 'Upload Data'!$B896, 1), 1000)</f>
        <v>1000</v>
      </c>
      <c r="Z909" s="30">
        <f>IFERROR(FIND("-", 'Upload Data'!$B896, Y909 + 1), 1000)</f>
        <v>1000</v>
      </c>
      <c r="AA909" s="30" t="str">
        <f>IFERROR(LEFT('Upload Data'!$B896, Y909 - 1), "")</f>
        <v/>
      </c>
      <c r="AB909" s="30" t="str">
        <f>IFERROR(MID('Upload Data'!$B896, Y909 + 1, Z909 - Y909 - 1), "")</f>
        <v/>
      </c>
      <c r="AC909" s="30">
        <f>IFERROR(VALUE(RIGHT('Upload Data'!$B896, 6)), -1)</f>
        <v>-1</v>
      </c>
    </row>
    <row r="910" spans="1:29">
      <c r="A910" s="29">
        <f t="shared" si="108"/>
        <v>897</v>
      </c>
      <c r="B910" s="28" t="b">
        <f>NOT(IFERROR('Upload Data'!A897 = "ERROR", TRUE))</f>
        <v>1</v>
      </c>
      <c r="C910" s="28">
        <f t="shared" si="109"/>
        <v>897</v>
      </c>
      <c r="D910" s="30" t="b">
        <f>IF(B910, ('Upload Data'!A897 &amp; 'Upload Data'!B897 &amp; 'Upload Data'!D897 &amp; 'Upload Data'!E897 &amp; 'Upload Data'!F897) &lt;&gt; "", FALSE)</f>
        <v>0</v>
      </c>
      <c r="E910" s="28" t="str">
        <f t="shared" si="113"/>
        <v/>
      </c>
      <c r="F910" s="28" t="str">
        <f t="shared" si="114"/>
        <v/>
      </c>
      <c r="G910" s="30" t="b">
        <f t="shared" si="107"/>
        <v>1</v>
      </c>
      <c r="H910" s="30" t="b">
        <f>IFERROR(AND(OR(NOT(D910), 'Upload Data'!$A897 &lt;&gt; "", 'Upload Data'!$B897 &lt;&gt; ""), I910, J910, S910 &lt;= 1), FALSE)</f>
        <v>1</v>
      </c>
      <c r="I910" s="30" t="b">
        <f t="shared" si="110"/>
        <v>1</v>
      </c>
      <c r="J910" s="30" t="b">
        <f t="shared" si="111"/>
        <v>1</v>
      </c>
      <c r="K910" s="31" t="s">
        <v>81</v>
      </c>
      <c r="L910" s="31" t="s">
        <v>81</v>
      </c>
      <c r="M910" s="30" t="b">
        <f>IFERROR(OR(NOT(D910), 'Upload Data'!E897 &lt;&gt; ""), FALSE)</f>
        <v>1</v>
      </c>
      <c r="N910" s="30" t="b">
        <f>IFERROR(OR(AND(NOT(D910), 'Upload Data'!F897 = ""), IFERROR(MATCH('Upload Data'!F897, listTradingRelationship, 0), FALSE)), FALSE)</f>
        <v>1</v>
      </c>
      <c r="O910" s="30"/>
      <c r="P910" s="30"/>
      <c r="Q910" s="30"/>
      <c r="R910" s="30" t="str">
        <f>IFERROR(IF('Upload Data'!$A897 &lt;&gt; "", 'Upload Data'!$A897, 'Upload Data'!$B897) &amp; "-" &amp; 'Upload Data'!$C897, "-")</f>
        <v>-</v>
      </c>
      <c r="S910" s="30">
        <f t="shared" si="112"/>
        <v>0</v>
      </c>
      <c r="T910" s="30"/>
      <c r="U910" s="30" t="b">
        <f>IFERROR(OR('Upload Data'!$A897 = "", IFERROR(AND(LEN('Upload Data'!$A897 ) = 11, LEFT('Upload Data'!$A897, 4) = "FSC-", MID('Upload Data'!$A897, 5, 1) &gt;= "A", MID('Upload Data'!$A897, 5, 1) &lt;= "Z", V910 &gt; 0, INT(V910) = V910), FALSE)), FALSE)</f>
        <v>1</v>
      </c>
      <c r="V910" s="30">
        <f>IFERROR(VALUE(RIGHT('Upload Data'!$A897, 6)), -1)</f>
        <v>-1</v>
      </c>
      <c r="W910" s="30"/>
      <c r="X910" s="30" t="b">
        <f>IFERROR(OR('Upload Data'!$B897 = "", IFERROR(AND(LEN(AA910) &gt;= 2, MATCH(AB910, listCertificateTypes, 0), AC910 &gt; -1, INT(AC910) = AC910), FALSE)), FALSE)</f>
        <v>1</v>
      </c>
      <c r="Y910" s="30">
        <f>IFERROR(FIND("-", 'Upload Data'!$B897, 1), 1000)</f>
        <v>1000</v>
      </c>
      <c r="Z910" s="30">
        <f>IFERROR(FIND("-", 'Upload Data'!$B897, Y910 + 1), 1000)</f>
        <v>1000</v>
      </c>
      <c r="AA910" s="30" t="str">
        <f>IFERROR(LEFT('Upload Data'!$B897, Y910 - 1), "")</f>
        <v/>
      </c>
      <c r="AB910" s="30" t="str">
        <f>IFERROR(MID('Upload Data'!$B897, Y910 + 1, Z910 - Y910 - 1), "")</f>
        <v/>
      </c>
      <c r="AC910" s="30">
        <f>IFERROR(VALUE(RIGHT('Upload Data'!$B897, 6)), -1)</f>
        <v>-1</v>
      </c>
    </row>
    <row r="911" spans="1:29">
      <c r="A911" s="29">
        <f t="shared" si="108"/>
        <v>898</v>
      </c>
      <c r="B911" s="28" t="b">
        <f>NOT(IFERROR('Upload Data'!A898 = "ERROR", TRUE))</f>
        <v>1</v>
      </c>
      <c r="C911" s="28">
        <f t="shared" si="109"/>
        <v>898</v>
      </c>
      <c r="D911" s="30" t="b">
        <f>IF(B911, ('Upload Data'!A898 &amp; 'Upload Data'!B898 &amp; 'Upload Data'!D898 &amp; 'Upload Data'!E898 &amp; 'Upload Data'!F898) &lt;&gt; "", FALSE)</f>
        <v>0</v>
      </c>
      <c r="E911" s="28" t="str">
        <f t="shared" si="113"/>
        <v/>
      </c>
      <c r="F911" s="28" t="str">
        <f t="shared" si="114"/>
        <v/>
      </c>
      <c r="G911" s="30" t="b">
        <f t="shared" ref="G911:G974" si="115">AND(I911:N911)</f>
        <v>1</v>
      </c>
      <c r="H911" s="30" t="b">
        <f>IFERROR(AND(OR(NOT(D911), 'Upload Data'!$A898 &lt;&gt; "", 'Upload Data'!$B898 &lt;&gt; ""), I911, J911, S911 &lt;= 1), FALSE)</f>
        <v>1</v>
      </c>
      <c r="I911" s="30" t="b">
        <f t="shared" si="110"/>
        <v>1</v>
      </c>
      <c r="J911" s="30" t="b">
        <f t="shared" si="111"/>
        <v>1</v>
      </c>
      <c r="K911" s="31" t="s">
        <v>81</v>
      </c>
      <c r="L911" s="31" t="s">
        <v>81</v>
      </c>
      <c r="M911" s="30" t="b">
        <f>IFERROR(OR(NOT(D911), 'Upload Data'!E898 &lt;&gt; ""), FALSE)</f>
        <v>1</v>
      </c>
      <c r="N911" s="30" t="b">
        <f>IFERROR(OR(AND(NOT(D911), 'Upload Data'!F898 = ""), IFERROR(MATCH('Upload Data'!F898, listTradingRelationship, 0), FALSE)), FALSE)</f>
        <v>1</v>
      </c>
      <c r="O911" s="30"/>
      <c r="P911" s="30"/>
      <c r="Q911" s="30"/>
      <c r="R911" s="30" t="str">
        <f>IFERROR(IF('Upload Data'!$A898 &lt;&gt; "", 'Upload Data'!$A898, 'Upload Data'!$B898) &amp; "-" &amp; 'Upload Data'!$C898, "-")</f>
        <v>-</v>
      </c>
      <c r="S911" s="30">
        <f t="shared" si="112"/>
        <v>0</v>
      </c>
      <c r="T911" s="30"/>
      <c r="U911" s="30" t="b">
        <f>IFERROR(OR('Upload Data'!$A898 = "", IFERROR(AND(LEN('Upload Data'!$A898 ) = 11, LEFT('Upload Data'!$A898, 4) = "FSC-", MID('Upload Data'!$A898, 5, 1) &gt;= "A", MID('Upload Data'!$A898, 5, 1) &lt;= "Z", V911 &gt; 0, INT(V911) = V911), FALSE)), FALSE)</f>
        <v>1</v>
      </c>
      <c r="V911" s="30">
        <f>IFERROR(VALUE(RIGHT('Upload Data'!$A898, 6)), -1)</f>
        <v>-1</v>
      </c>
      <c r="W911" s="30"/>
      <c r="X911" s="30" t="b">
        <f>IFERROR(OR('Upload Data'!$B898 = "", IFERROR(AND(LEN(AA911) &gt;= 2, MATCH(AB911, listCertificateTypes, 0), AC911 &gt; -1, INT(AC911) = AC911), FALSE)), FALSE)</f>
        <v>1</v>
      </c>
      <c r="Y911" s="30">
        <f>IFERROR(FIND("-", 'Upload Data'!$B898, 1), 1000)</f>
        <v>1000</v>
      </c>
      <c r="Z911" s="30">
        <f>IFERROR(FIND("-", 'Upload Data'!$B898, Y911 + 1), 1000)</f>
        <v>1000</v>
      </c>
      <c r="AA911" s="30" t="str">
        <f>IFERROR(LEFT('Upload Data'!$B898, Y911 - 1), "")</f>
        <v/>
      </c>
      <c r="AB911" s="30" t="str">
        <f>IFERROR(MID('Upload Data'!$B898, Y911 + 1, Z911 - Y911 - 1), "")</f>
        <v/>
      </c>
      <c r="AC911" s="30">
        <f>IFERROR(VALUE(RIGHT('Upload Data'!$B898, 6)), -1)</f>
        <v>-1</v>
      </c>
    </row>
    <row r="912" spans="1:29">
      <c r="A912" s="29">
        <f t="shared" ref="A912:A975" si="116">IF(B912, C912, 0)</f>
        <v>899</v>
      </c>
      <c r="B912" s="28" t="b">
        <f>NOT(IFERROR('Upload Data'!A899 = "ERROR", TRUE))</f>
        <v>1</v>
      </c>
      <c r="C912" s="28">
        <f t="shared" ref="C912:C975" si="117">IF(B912, C911 + 1, C911)</f>
        <v>899</v>
      </c>
      <c r="D912" s="30" t="b">
        <f>IF(B912, ('Upload Data'!A899 &amp; 'Upload Data'!B899 &amp; 'Upload Data'!D899 &amp; 'Upload Data'!E899 &amp; 'Upload Data'!F899) &lt;&gt; "", FALSE)</f>
        <v>0</v>
      </c>
      <c r="E912" s="28" t="str">
        <f t="shared" si="113"/>
        <v/>
      </c>
      <c r="F912" s="28" t="str">
        <f t="shared" si="114"/>
        <v/>
      </c>
      <c r="G912" s="30" t="b">
        <f t="shared" si="115"/>
        <v>1</v>
      </c>
      <c r="H912" s="30" t="b">
        <f>IFERROR(AND(OR(NOT(D912), 'Upload Data'!$A899 &lt;&gt; "", 'Upload Data'!$B899 &lt;&gt; ""), I912, J912, S912 &lt;= 1), FALSE)</f>
        <v>1</v>
      </c>
      <c r="I912" s="30" t="b">
        <f t="shared" ref="I912:I975" si="118">$U912</f>
        <v>1</v>
      </c>
      <c r="J912" s="30" t="b">
        <f t="shared" ref="J912:J975" si="119">$X912</f>
        <v>1</v>
      </c>
      <c r="K912" s="31" t="s">
        <v>81</v>
      </c>
      <c r="L912" s="31" t="s">
        <v>81</v>
      </c>
      <c r="M912" s="30" t="b">
        <f>IFERROR(OR(NOT(D912), 'Upload Data'!E899 &lt;&gt; ""), FALSE)</f>
        <v>1</v>
      </c>
      <c r="N912" s="30" t="b">
        <f>IFERROR(OR(AND(NOT(D912), 'Upload Data'!F899 = ""), IFERROR(MATCH('Upload Data'!F899, listTradingRelationship, 0), FALSE)), FALSE)</f>
        <v>1</v>
      </c>
      <c r="O912" s="30"/>
      <c r="P912" s="30"/>
      <c r="Q912" s="30"/>
      <c r="R912" s="30" t="str">
        <f>IFERROR(IF('Upload Data'!$A899 &lt;&gt; "", 'Upload Data'!$A899, 'Upload Data'!$B899) &amp; "-" &amp; 'Upload Data'!$C899, "-")</f>
        <v>-</v>
      </c>
      <c r="S912" s="30">
        <f t="shared" ref="S912:S975" si="120">IF($R912 = "-", 0, COUNTIFS($R$15:$R$1013, $R912))</f>
        <v>0</v>
      </c>
      <c r="T912" s="30"/>
      <c r="U912" s="30" t="b">
        <f>IFERROR(OR('Upload Data'!$A899 = "", IFERROR(AND(LEN('Upload Data'!$A899 ) = 11, LEFT('Upload Data'!$A899, 4) = "FSC-", MID('Upload Data'!$A899, 5, 1) &gt;= "A", MID('Upload Data'!$A899, 5, 1) &lt;= "Z", V912 &gt; 0, INT(V912) = V912), FALSE)), FALSE)</f>
        <v>1</v>
      </c>
      <c r="V912" s="30">
        <f>IFERROR(VALUE(RIGHT('Upload Data'!$A899, 6)), -1)</f>
        <v>-1</v>
      </c>
      <c r="W912" s="30"/>
      <c r="X912" s="30" t="b">
        <f>IFERROR(OR('Upload Data'!$B899 = "", IFERROR(AND(LEN(AA912) &gt;= 2, MATCH(AB912, listCertificateTypes, 0), AC912 &gt; -1, INT(AC912) = AC912), FALSE)), FALSE)</f>
        <v>1</v>
      </c>
      <c r="Y912" s="30">
        <f>IFERROR(FIND("-", 'Upload Data'!$B899, 1), 1000)</f>
        <v>1000</v>
      </c>
      <c r="Z912" s="30">
        <f>IFERROR(FIND("-", 'Upload Data'!$B899, Y912 + 1), 1000)</f>
        <v>1000</v>
      </c>
      <c r="AA912" s="30" t="str">
        <f>IFERROR(LEFT('Upload Data'!$B899, Y912 - 1), "")</f>
        <v/>
      </c>
      <c r="AB912" s="30" t="str">
        <f>IFERROR(MID('Upload Data'!$B899, Y912 + 1, Z912 - Y912 - 1), "")</f>
        <v/>
      </c>
      <c r="AC912" s="30">
        <f>IFERROR(VALUE(RIGHT('Upload Data'!$B899, 6)), -1)</f>
        <v>-1</v>
      </c>
    </row>
    <row r="913" spans="1:29">
      <c r="A913" s="29">
        <f t="shared" si="116"/>
        <v>900</v>
      </c>
      <c r="B913" s="28" t="b">
        <f>NOT(IFERROR('Upload Data'!A900 = "ERROR", TRUE))</f>
        <v>1</v>
      </c>
      <c r="C913" s="28">
        <f t="shared" si="117"/>
        <v>900</v>
      </c>
      <c r="D913" s="30" t="b">
        <f>IF(B913, ('Upload Data'!A900 &amp; 'Upload Data'!B900 &amp; 'Upload Data'!D900 &amp; 'Upload Data'!E900 &amp; 'Upload Data'!F900) &lt;&gt; "", FALSE)</f>
        <v>0</v>
      </c>
      <c r="E913" s="28" t="str">
        <f t="shared" si="113"/>
        <v/>
      </c>
      <c r="F913" s="28" t="str">
        <f t="shared" si="114"/>
        <v/>
      </c>
      <c r="G913" s="30" t="b">
        <f t="shared" si="115"/>
        <v>1</v>
      </c>
      <c r="H913" s="30" t="b">
        <f>IFERROR(AND(OR(NOT(D913), 'Upload Data'!$A900 &lt;&gt; "", 'Upload Data'!$B900 &lt;&gt; ""), I913, J913, S913 &lt;= 1), FALSE)</f>
        <v>1</v>
      </c>
      <c r="I913" s="30" t="b">
        <f t="shared" si="118"/>
        <v>1</v>
      </c>
      <c r="J913" s="30" t="b">
        <f t="shared" si="119"/>
        <v>1</v>
      </c>
      <c r="K913" s="31" t="s">
        <v>81</v>
      </c>
      <c r="L913" s="31" t="s">
        <v>81</v>
      </c>
      <c r="M913" s="30" t="b">
        <f>IFERROR(OR(NOT(D913), 'Upload Data'!E900 &lt;&gt; ""), FALSE)</f>
        <v>1</v>
      </c>
      <c r="N913" s="30" t="b">
        <f>IFERROR(OR(AND(NOT(D913), 'Upload Data'!F900 = ""), IFERROR(MATCH('Upload Data'!F900, listTradingRelationship, 0), FALSE)), FALSE)</f>
        <v>1</v>
      </c>
      <c r="O913" s="30"/>
      <c r="P913" s="30"/>
      <c r="Q913" s="30"/>
      <c r="R913" s="30" t="str">
        <f>IFERROR(IF('Upload Data'!$A900 &lt;&gt; "", 'Upload Data'!$A900, 'Upload Data'!$B900) &amp; "-" &amp; 'Upload Data'!$C900, "-")</f>
        <v>-</v>
      </c>
      <c r="S913" s="30">
        <f t="shared" si="120"/>
        <v>0</v>
      </c>
      <c r="T913" s="30"/>
      <c r="U913" s="30" t="b">
        <f>IFERROR(OR('Upload Data'!$A900 = "", IFERROR(AND(LEN('Upload Data'!$A900 ) = 11, LEFT('Upload Data'!$A900, 4) = "FSC-", MID('Upload Data'!$A900, 5, 1) &gt;= "A", MID('Upload Data'!$A900, 5, 1) &lt;= "Z", V913 &gt; 0, INT(V913) = V913), FALSE)), FALSE)</f>
        <v>1</v>
      </c>
      <c r="V913" s="30">
        <f>IFERROR(VALUE(RIGHT('Upload Data'!$A900, 6)), -1)</f>
        <v>-1</v>
      </c>
      <c r="W913" s="30"/>
      <c r="X913" s="30" t="b">
        <f>IFERROR(OR('Upload Data'!$B900 = "", IFERROR(AND(LEN(AA913) &gt;= 2, MATCH(AB913, listCertificateTypes, 0), AC913 &gt; -1, INT(AC913) = AC913), FALSE)), FALSE)</f>
        <v>1</v>
      </c>
      <c r="Y913" s="30">
        <f>IFERROR(FIND("-", 'Upload Data'!$B900, 1), 1000)</f>
        <v>1000</v>
      </c>
      <c r="Z913" s="30">
        <f>IFERROR(FIND("-", 'Upload Data'!$B900, Y913 + 1), 1000)</f>
        <v>1000</v>
      </c>
      <c r="AA913" s="30" t="str">
        <f>IFERROR(LEFT('Upload Data'!$B900, Y913 - 1), "")</f>
        <v/>
      </c>
      <c r="AB913" s="30" t="str">
        <f>IFERROR(MID('Upload Data'!$B900, Y913 + 1, Z913 - Y913 - 1), "")</f>
        <v/>
      </c>
      <c r="AC913" s="30">
        <f>IFERROR(VALUE(RIGHT('Upload Data'!$B900, 6)), -1)</f>
        <v>-1</v>
      </c>
    </row>
    <row r="914" spans="1:29">
      <c r="A914" s="29">
        <f t="shared" si="116"/>
        <v>901</v>
      </c>
      <c r="B914" s="28" t="b">
        <f>NOT(IFERROR('Upload Data'!A901 = "ERROR", TRUE))</f>
        <v>1</v>
      </c>
      <c r="C914" s="28">
        <f t="shared" si="117"/>
        <v>901</v>
      </c>
      <c r="D914" s="30" t="b">
        <f>IF(B914, ('Upload Data'!A901 &amp; 'Upload Data'!B901 &amp; 'Upload Data'!D901 &amp; 'Upload Data'!E901 &amp; 'Upload Data'!F901) &lt;&gt; "", FALSE)</f>
        <v>0</v>
      </c>
      <c r="E914" s="28" t="str">
        <f t="shared" si="113"/>
        <v/>
      </c>
      <c r="F914" s="28" t="str">
        <f t="shared" si="114"/>
        <v/>
      </c>
      <c r="G914" s="30" t="b">
        <f t="shared" si="115"/>
        <v>1</v>
      </c>
      <c r="H914" s="30" t="b">
        <f>IFERROR(AND(OR(NOT(D914), 'Upload Data'!$A901 &lt;&gt; "", 'Upload Data'!$B901 &lt;&gt; ""), I914, J914, S914 &lt;= 1), FALSE)</f>
        <v>1</v>
      </c>
      <c r="I914" s="30" t="b">
        <f t="shared" si="118"/>
        <v>1</v>
      </c>
      <c r="J914" s="30" t="b">
        <f t="shared" si="119"/>
        <v>1</v>
      </c>
      <c r="K914" s="31" t="s">
        <v>81</v>
      </c>
      <c r="L914" s="31" t="s">
        <v>81</v>
      </c>
      <c r="M914" s="30" t="b">
        <f>IFERROR(OR(NOT(D914), 'Upload Data'!E901 &lt;&gt; ""), FALSE)</f>
        <v>1</v>
      </c>
      <c r="N914" s="30" t="b">
        <f>IFERROR(OR(AND(NOT(D914), 'Upload Data'!F901 = ""), IFERROR(MATCH('Upload Data'!F901, listTradingRelationship, 0), FALSE)), FALSE)</f>
        <v>1</v>
      </c>
      <c r="O914" s="30"/>
      <c r="P914" s="30"/>
      <c r="Q914" s="30"/>
      <c r="R914" s="30" t="str">
        <f>IFERROR(IF('Upload Data'!$A901 &lt;&gt; "", 'Upload Data'!$A901, 'Upload Data'!$B901) &amp; "-" &amp; 'Upload Data'!$C901, "-")</f>
        <v>-</v>
      </c>
      <c r="S914" s="30">
        <f t="shared" si="120"/>
        <v>0</v>
      </c>
      <c r="T914" s="30"/>
      <c r="U914" s="30" t="b">
        <f>IFERROR(OR('Upload Data'!$A901 = "", IFERROR(AND(LEN('Upload Data'!$A901 ) = 11, LEFT('Upload Data'!$A901, 4) = "FSC-", MID('Upload Data'!$A901, 5, 1) &gt;= "A", MID('Upload Data'!$A901, 5, 1) &lt;= "Z", V914 &gt; 0, INT(V914) = V914), FALSE)), FALSE)</f>
        <v>1</v>
      </c>
      <c r="V914" s="30">
        <f>IFERROR(VALUE(RIGHT('Upload Data'!$A901, 6)), -1)</f>
        <v>-1</v>
      </c>
      <c r="W914" s="30"/>
      <c r="X914" s="30" t="b">
        <f>IFERROR(OR('Upload Data'!$B901 = "", IFERROR(AND(LEN(AA914) &gt;= 2, MATCH(AB914, listCertificateTypes, 0), AC914 &gt; -1, INT(AC914) = AC914), FALSE)), FALSE)</f>
        <v>1</v>
      </c>
      <c r="Y914" s="30">
        <f>IFERROR(FIND("-", 'Upload Data'!$B901, 1), 1000)</f>
        <v>1000</v>
      </c>
      <c r="Z914" s="30">
        <f>IFERROR(FIND("-", 'Upload Data'!$B901, Y914 + 1), 1000)</f>
        <v>1000</v>
      </c>
      <c r="AA914" s="30" t="str">
        <f>IFERROR(LEFT('Upload Data'!$B901, Y914 - 1), "")</f>
        <v/>
      </c>
      <c r="AB914" s="30" t="str">
        <f>IFERROR(MID('Upload Data'!$B901, Y914 + 1, Z914 - Y914 - 1), "")</f>
        <v/>
      </c>
      <c r="AC914" s="30">
        <f>IFERROR(VALUE(RIGHT('Upload Data'!$B901, 6)), -1)</f>
        <v>-1</v>
      </c>
    </row>
    <row r="915" spans="1:29">
      <c r="A915" s="29">
        <f t="shared" si="116"/>
        <v>902</v>
      </c>
      <c r="B915" s="28" t="b">
        <f>NOT(IFERROR('Upload Data'!A902 = "ERROR", TRUE))</f>
        <v>1</v>
      </c>
      <c r="C915" s="28">
        <f t="shared" si="117"/>
        <v>902</v>
      </c>
      <c r="D915" s="30" t="b">
        <f>IF(B915, ('Upload Data'!A902 &amp; 'Upload Data'!B902 &amp; 'Upload Data'!D902 &amp; 'Upload Data'!E902 &amp; 'Upload Data'!F902) &lt;&gt; "", FALSE)</f>
        <v>0</v>
      </c>
      <c r="E915" s="28" t="str">
        <f t="shared" si="113"/>
        <v/>
      </c>
      <c r="F915" s="28" t="str">
        <f t="shared" si="114"/>
        <v/>
      </c>
      <c r="G915" s="30" t="b">
        <f t="shared" si="115"/>
        <v>1</v>
      </c>
      <c r="H915" s="30" t="b">
        <f>IFERROR(AND(OR(NOT(D915), 'Upload Data'!$A902 &lt;&gt; "", 'Upload Data'!$B902 &lt;&gt; ""), I915, J915, S915 &lt;= 1), FALSE)</f>
        <v>1</v>
      </c>
      <c r="I915" s="30" t="b">
        <f t="shared" si="118"/>
        <v>1</v>
      </c>
      <c r="J915" s="30" t="b">
        <f t="shared" si="119"/>
        <v>1</v>
      </c>
      <c r="K915" s="31" t="s">
        <v>81</v>
      </c>
      <c r="L915" s="31" t="s">
        <v>81</v>
      </c>
      <c r="M915" s="30" t="b">
        <f>IFERROR(OR(NOT(D915), 'Upload Data'!E902 &lt;&gt; ""), FALSE)</f>
        <v>1</v>
      </c>
      <c r="N915" s="30" t="b">
        <f>IFERROR(OR(AND(NOT(D915), 'Upload Data'!F902 = ""), IFERROR(MATCH('Upload Data'!F902, listTradingRelationship, 0), FALSE)), FALSE)</f>
        <v>1</v>
      </c>
      <c r="O915" s="30"/>
      <c r="P915" s="30"/>
      <c r="Q915" s="30"/>
      <c r="R915" s="30" t="str">
        <f>IFERROR(IF('Upload Data'!$A902 &lt;&gt; "", 'Upload Data'!$A902, 'Upload Data'!$B902) &amp; "-" &amp; 'Upload Data'!$C902, "-")</f>
        <v>-</v>
      </c>
      <c r="S915" s="30">
        <f t="shared" si="120"/>
        <v>0</v>
      </c>
      <c r="T915" s="30"/>
      <c r="U915" s="30" t="b">
        <f>IFERROR(OR('Upload Data'!$A902 = "", IFERROR(AND(LEN('Upload Data'!$A902 ) = 11, LEFT('Upload Data'!$A902, 4) = "FSC-", MID('Upload Data'!$A902, 5, 1) &gt;= "A", MID('Upload Data'!$A902, 5, 1) &lt;= "Z", V915 &gt; 0, INT(V915) = V915), FALSE)), FALSE)</f>
        <v>1</v>
      </c>
      <c r="V915" s="30">
        <f>IFERROR(VALUE(RIGHT('Upload Data'!$A902, 6)), -1)</f>
        <v>-1</v>
      </c>
      <c r="W915" s="30"/>
      <c r="X915" s="30" t="b">
        <f>IFERROR(OR('Upload Data'!$B902 = "", IFERROR(AND(LEN(AA915) &gt;= 2, MATCH(AB915, listCertificateTypes, 0), AC915 &gt; -1, INT(AC915) = AC915), FALSE)), FALSE)</f>
        <v>1</v>
      </c>
      <c r="Y915" s="30">
        <f>IFERROR(FIND("-", 'Upload Data'!$B902, 1), 1000)</f>
        <v>1000</v>
      </c>
      <c r="Z915" s="30">
        <f>IFERROR(FIND("-", 'Upload Data'!$B902, Y915 + 1), 1000)</f>
        <v>1000</v>
      </c>
      <c r="AA915" s="30" t="str">
        <f>IFERROR(LEFT('Upload Data'!$B902, Y915 - 1), "")</f>
        <v/>
      </c>
      <c r="AB915" s="30" t="str">
        <f>IFERROR(MID('Upload Data'!$B902, Y915 + 1, Z915 - Y915 - 1), "")</f>
        <v/>
      </c>
      <c r="AC915" s="30">
        <f>IFERROR(VALUE(RIGHT('Upload Data'!$B902, 6)), -1)</f>
        <v>-1</v>
      </c>
    </row>
    <row r="916" spans="1:29">
      <c r="A916" s="29">
        <f t="shared" si="116"/>
        <v>903</v>
      </c>
      <c r="B916" s="28" t="b">
        <f>NOT(IFERROR('Upload Data'!A903 = "ERROR", TRUE))</f>
        <v>1</v>
      </c>
      <c r="C916" s="28">
        <f t="shared" si="117"/>
        <v>903</v>
      </c>
      <c r="D916" s="30" t="b">
        <f>IF(B916, ('Upload Data'!A903 &amp; 'Upload Data'!B903 &amp; 'Upload Data'!D903 &amp; 'Upload Data'!E903 &amp; 'Upload Data'!F903) &lt;&gt; "", FALSE)</f>
        <v>0</v>
      </c>
      <c r="E916" s="28" t="str">
        <f t="shared" si="113"/>
        <v/>
      </c>
      <c r="F916" s="28" t="str">
        <f t="shared" si="114"/>
        <v/>
      </c>
      <c r="G916" s="30" t="b">
        <f t="shared" si="115"/>
        <v>1</v>
      </c>
      <c r="H916" s="30" t="b">
        <f>IFERROR(AND(OR(NOT(D916), 'Upload Data'!$A903 &lt;&gt; "", 'Upload Data'!$B903 &lt;&gt; ""), I916, J916, S916 &lt;= 1), FALSE)</f>
        <v>1</v>
      </c>
      <c r="I916" s="30" t="b">
        <f t="shared" si="118"/>
        <v>1</v>
      </c>
      <c r="J916" s="30" t="b">
        <f t="shared" si="119"/>
        <v>1</v>
      </c>
      <c r="K916" s="31" t="s">
        <v>81</v>
      </c>
      <c r="L916" s="31" t="s">
        <v>81</v>
      </c>
      <c r="M916" s="30" t="b">
        <f>IFERROR(OR(NOT(D916), 'Upload Data'!E903 &lt;&gt; ""), FALSE)</f>
        <v>1</v>
      </c>
      <c r="N916" s="30" t="b">
        <f>IFERROR(OR(AND(NOT(D916), 'Upload Data'!F903 = ""), IFERROR(MATCH('Upload Data'!F903, listTradingRelationship, 0), FALSE)), FALSE)</f>
        <v>1</v>
      </c>
      <c r="O916" s="30"/>
      <c r="P916" s="30"/>
      <c r="Q916" s="30"/>
      <c r="R916" s="30" t="str">
        <f>IFERROR(IF('Upload Data'!$A903 &lt;&gt; "", 'Upload Data'!$A903, 'Upload Data'!$B903) &amp; "-" &amp; 'Upload Data'!$C903, "-")</f>
        <v>-</v>
      </c>
      <c r="S916" s="30">
        <f t="shared" si="120"/>
        <v>0</v>
      </c>
      <c r="T916" s="30"/>
      <c r="U916" s="30" t="b">
        <f>IFERROR(OR('Upload Data'!$A903 = "", IFERROR(AND(LEN('Upload Data'!$A903 ) = 11, LEFT('Upload Data'!$A903, 4) = "FSC-", MID('Upload Data'!$A903, 5, 1) &gt;= "A", MID('Upload Data'!$A903, 5, 1) &lt;= "Z", V916 &gt; 0, INT(V916) = V916), FALSE)), FALSE)</f>
        <v>1</v>
      </c>
      <c r="V916" s="30">
        <f>IFERROR(VALUE(RIGHT('Upload Data'!$A903, 6)), -1)</f>
        <v>-1</v>
      </c>
      <c r="W916" s="30"/>
      <c r="X916" s="30" t="b">
        <f>IFERROR(OR('Upload Data'!$B903 = "", IFERROR(AND(LEN(AA916) &gt;= 2, MATCH(AB916, listCertificateTypes, 0), AC916 &gt; -1, INT(AC916) = AC916), FALSE)), FALSE)</f>
        <v>1</v>
      </c>
      <c r="Y916" s="30">
        <f>IFERROR(FIND("-", 'Upload Data'!$B903, 1), 1000)</f>
        <v>1000</v>
      </c>
      <c r="Z916" s="30">
        <f>IFERROR(FIND("-", 'Upload Data'!$B903, Y916 + 1), 1000)</f>
        <v>1000</v>
      </c>
      <c r="AA916" s="30" t="str">
        <f>IFERROR(LEFT('Upload Data'!$B903, Y916 - 1), "")</f>
        <v/>
      </c>
      <c r="AB916" s="30" t="str">
        <f>IFERROR(MID('Upload Data'!$B903, Y916 + 1, Z916 - Y916 - 1), "")</f>
        <v/>
      </c>
      <c r="AC916" s="30">
        <f>IFERROR(VALUE(RIGHT('Upload Data'!$B903, 6)), -1)</f>
        <v>-1</v>
      </c>
    </row>
    <row r="917" spans="1:29">
      <c r="A917" s="29">
        <f t="shared" si="116"/>
        <v>904</v>
      </c>
      <c r="B917" s="28" t="b">
        <f>NOT(IFERROR('Upload Data'!A904 = "ERROR", TRUE))</f>
        <v>1</v>
      </c>
      <c r="C917" s="28">
        <f t="shared" si="117"/>
        <v>904</v>
      </c>
      <c r="D917" s="30" t="b">
        <f>IF(B917, ('Upload Data'!A904 &amp; 'Upload Data'!B904 &amp; 'Upload Data'!D904 &amp; 'Upload Data'!E904 &amp; 'Upload Data'!F904) &lt;&gt; "", FALSE)</f>
        <v>0</v>
      </c>
      <c r="E917" s="28" t="str">
        <f t="shared" si="113"/>
        <v/>
      </c>
      <c r="F917" s="28" t="str">
        <f t="shared" si="114"/>
        <v/>
      </c>
      <c r="G917" s="30" t="b">
        <f t="shared" si="115"/>
        <v>1</v>
      </c>
      <c r="H917" s="30" t="b">
        <f>IFERROR(AND(OR(NOT(D917), 'Upload Data'!$A904 &lt;&gt; "", 'Upload Data'!$B904 &lt;&gt; ""), I917, J917, S917 &lt;= 1), FALSE)</f>
        <v>1</v>
      </c>
      <c r="I917" s="30" t="b">
        <f t="shared" si="118"/>
        <v>1</v>
      </c>
      <c r="J917" s="30" t="b">
        <f t="shared" si="119"/>
        <v>1</v>
      </c>
      <c r="K917" s="31" t="s">
        <v>81</v>
      </c>
      <c r="L917" s="31" t="s">
        <v>81</v>
      </c>
      <c r="M917" s="30" t="b">
        <f>IFERROR(OR(NOT(D917), 'Upload Data'!E904 &lt;&gt; ""), FALSE)</f>
        <v>1</v>
      </c>
      <c r="N917" s="30" t="b">
        <f>IFERROR(OR(AND(NOT(D917), 'Upload Data'!F904 = ""), IFERROR(MATCH('Upload Data'!F904, listTradingRelationship, 0), FALSE)), FALSE)</f>
        <v>1</v>
      </c>
      <c r="O917" s="30"/>
      <c r="P917" s="30"/>
      <c r="Q917" s="30"/>
      <c r="R917" s="30" t="str">
        <f>IFERROR(IF('Upload Data'!$A904 &lt;&gt; "", 'Upload Data'!$A904, 'Upload Data'!$B904) &amp; "-" &amp; 'Upload Data'!$C904, "-")</f>
        <v>-</v>
      </c>
      <c r="S917" s="30">
        <f t="shared" si="120"/>
        <v>0</v>
      </c>
      <c r="T917" s="30"/>
      <c r="U917" s="30" t="b">
        <f>IFERROR(OR('Upload Data'!$A904 = "", IFERROR(AND(LEN('Upload Data'!$A904 ) = 11, LEFT('Upload Data'!$A904, 4) = "FSC-", MID('Upload Data'!$A904, 5, 1) &gt;= "A", MID('Upload Data'!$A904, 5, 1) &lt;= "Z", V917 &gt; 0, INT(V917) = V917), FALSE)), FALSE)</f>
        <v>1</v>
      </c>
      <c r="V917" s="30">
        <f>IFERROR(VALUE(RIGHT('Upload Data'!$A904, 6)), -1)</f>
        <v>-1</v>
      </c>
      <c r="W917" s="30"/>
      <c r="X917" s="30" t="b">
        <f>IFERROR(OR('Upload Data'!$B904 = "", IFERROR(AND(LEN(AA917) &gt;= 2, MATCH(AB917, listCertificateTypes, 0), AC917 &gt; -1, INT(AC917) = AC917), FALSE)), FALSE)</f>
        <v>1</v>
      </c>
      <c r="Y917" s="30">
        <f>IFERROR(FIND("-", 'Upload Data'!$B904, 1), 1000)</f>
        <v>1000</v>
      </c>
      <c r="Z917" s="30">
        <f>IFERROR(FIND("-", 'Upload Data'!$B904, Y917 + 1), 1000)</f>
        <v>1000</v>
      </c>
      <c r="AA917" s="30" t="str">
        <f>IFERROR(LEFT('Upload Data'!$B904, Y917 - 1), "")</f>
        <v/>
      </c>
      <c r="AB917" s="30" t="str">
        <f>IFERROR(MID('Upload Data'!$B904, Y917 + 1, Z917 - Y917 - 1), "")</f>
        <v/>
      </c>
      <c r="AC917" s="30">
        <f>IFERROR(VALUE(RIGHT('Upload Data'!$B904, 6)), -1)</f>
        <v>-1</v>
      </c>
    </row>
    <row r="918" spans="1:29">
      <c r="A918" s="29">
        <f t="shared" si="116"/>
        <v>905</v>
      </c>
      <c r="B918" s="28" t="b">
        <f>NOT(IFERROR('Upload Data'!A905 = "ERROR", TRUE))</f>
        <v>1</v>
      </c>
      <c r="C918" s="28">
        <f t="shared" si="117"/>
        <v>905</v>
      </c>
      <c r="D918" s="30" t="b">
        <f>IF(B918, ('Upload Data'!A905 &amp; 'Upload Data'!B905 &amp; 'Upload Data'!D905 &amp; 'Upload Data'!E905 &amp; 'Upload Data'!F905) &lt;&gt; "", FALSE)</f>
        <v>0</v>
      </c>
      <c r="E918" s="28" t="str">
        <f t="shared" si="113"/>
        <v/>
      </c>
      <c r="F918" s="28" t="str">
        <f t="shared" si="114"/>
        <v/>
      </c>
      <c r="G918" s="30" t="b">
        <f t="shared" si="115"/>
        <v>1</v>
      </c>
      <c r="H918" s="30" t="b">
        <f>IFERROR(AND(OR(NOT(D918), 'Upload Data'!$A905 &lt;&gt; "", 'Upload Data'!$B905 &lt;&gt; ""), I918, J918, S918 &lt;= 1), FALSE)</f>
        <v>1</v>
      </c>
      <c r="I918" s="30" t="b">
        <f t="shared" si="118"/>
        <v>1</v>
      </c>
      <c r="J918" s="30" t="b">
        <f t="shared" si="119"/>
        <v>1</v>
      </c>
      <c r="K918" s="31" t="s">
        <v>81</v>
      </c>
      <c r="L918" s="31" t="s">
        <v>81</v>
      </c>
      <c r="M918" s="30" t="b">
        <f>IFERROR(OR(NOT(D918), 'Upload Data'!E905 &lt;&gt; ""), FALSE)</f>
        <v>1</v>
      </c>
      <c r="N918" s="30" t="b">
        <f>IFERROR(OR(AND(NOT(D918), 'Upload Data'!F905 = ""), IFERROR(MATCH('Upload Data'!F905, listTradingRelationship, 0), FALSE)), FALSE)</f>
        <v>1</v>
      </c>
      <c r="O918" s="30"/>
      <c r="P918" s="30"/>
      <c r="Q918" s="30"/>
      <c r="R918" s="30" t="str">
        <f>IFERROR(IF('Upload Data'!$A905 &lt;&gt; "", 'Upload Data'!$A905, 'Upload Data'!$B905) &amp; "-" &amp; 'Upload Data'!$C905, "-")</f>
        <v>-</v>
      </c>
      <c r="S918" s="30">
        <f t="shared" si="120"/>
        <v>0</v>
      </c>
      <c r="T918" s="30"/>
      <c r="U918" s="30" t="b">
        <f>IFERROR(OR('Upload Data'!$A905 = "", IFERROR(AND(LEN('Upload Data'!$A905 ) = 11, LEFT('Upload Data'!$A905, 4) = "FSC-", MID('Upload Data'!$A905, 5, 1) &gt;= "A", MID('Upload Data'!$A905, 5, 1) &lt;= "Z", V918 &gt; 0, INT(V918) = V918), FALSE)), FALSE)</f>
        <v>1</v>
      </c>
      <c r="V918" s="30">
        <f>IFERROR(VALUE(RIGHT('Upload Data'!$A905, 6)), -1)</f>
        <v>-1</v>
      </c>
      <c r="W918" s="30"/>
      <c r="X918" s="30" t="b">
        <f>IFERROR(OR('Upload Data'!$B905 = "", IFERROR(AND(LEN(AA918) &gt;= 2, MATCH(AB918, listCertificateTypes, 0), AC918 &gt; -1, INT(AC918) = AC918), FALSE)), FALSE)</f>
        <v>1</v>
      </c>
      <c r="Y918" s="30">
        <f>IFERROR(FIND("-", 'Upload Data'!$B905, 1), 1000)</f>
        <v>1000</v>
      </c>
      <c r="Z918" s="30">
        <f>IFERROR(FIND("-", 'Upload Data'!$B905, Y918 + 1), 1000)</f>
        <v>1000</v>
      </c>
      <c r="AA918" s="30" t="str">
        <f>IFERROR(LEFT('Upload Data'!$B905, Y918 - 1), "")</f>
        <v/>
      </c>
      <c r="AB918" s="30" t="str">
        <f>IFERROR(MID('Upload Data'!$B905, Y918 + 1, Z918 - Y918 - 1), "")</f>
        <v/>
      </c>
      <c r="AC918" s="30">
        <f>IFERROR(VALUE(RIGHT('Upload Data'!$B905, 6)), -1)</f>
        <v>-1</v>
      </c>
    </row>
    <row r="919" spans="1:29">
      <c r="A919" s="29">
        <f t="shared" si="116"/>
        <v>906</v>
      </c>
      <c r="B919" s="28" t="b">
        <f>NOT(IFERROR('Upload Data'!A906 = "ERROR", TRUE))</f>
        <v>1</v>
      </c>
      <c r="C919" s="28">
        <f t="shared" si="117"/>
        <v>906</v>
      </c>
      <c r="D919" s="30" t="b">
        <f>IF(B919, ('Upload Data'!A906 &amp; 'Upload Data'!B906 &amp; 'Upload Data'!D906 &amp; 'Upload Data'!E906 &amp; 'Upload Data'!F906) &lt;&gt; "", FALSE)</f>
        <v>0</v>
      </c>
      <c r="E919" s="28" t="str">
        <f t="shared" si="113"/>
        <v/>
      </c>
      <c r="F919" s="28" t="str">
        <f t="shared" si="114"/>
        <v/>
      </c>
      <c r="G919" s="30" t="b">
        <f t="shared" si="115"/>
        <v>1</v>
      </c>
      <c r="H919" s="30" t="b">
        <f>IFERROR(AND(OR(NOT(D919), 'Upload Data'!$A906 &lt;&gt; "", 'Upload Data'!$B906 &lt;&gt; ""), I919, J919, S919 &lt;= 1), FALSE)</f>
        <v>1</v>
      </c>
      <c r="I919" s="30" t="b">
        <f t="shared" si="118"/>
        <v>1</v>
      </c>
      <c r="J919" s="30" t="b">
        <f t="shared" si="119"/>
        <v>1</v>
      </c>
      <c r="K919" s="31" t="s">
        <v>81</v>
      </c>
      <c r="L919" s="31" t="s">
        <v>81</v>
      </c>
      <c r="M919" s="30" t="b">
        <f>IFERROR(OR(NOT(D919), 'Upload Data'!E906 &lt;&gt; ""), FALSE)</f>
        <v>1</v>
      </c>
      <c r="N919" s="30" t="b">
        <f>IFERROR(OR(AND(NOT(D919), 'Upload Data'!F906 = ""), IFERROR(MATCH('Upload Data'!F906, listTradingRelationship, 0), FALSE)), FALSE)</f>
        <v>1</v>
      </c>
      <c r="O919" s="30"/>
      <c r="P919" s="30"/>
      <c r="Q919" s="30"/>
      <c r="R919" s="30" t="str">
        <f>IFERROR(IF('Upload Data'!$A906 &lt;&gt; "", 'Upload Data'!$A906, 'Upload Data'!$B906) &amp; "-" &amp; 'Upload Data'!$C906, "-")</f>
        <v>-</v>
      </c>
      <c r="S919" s="30">
        <f t="shared" si="120"/>
        <v>0</v>
      </c>
      <c r="T919" s="30"/>
      <c r="U919" s="30" t="b">
        <f>IFERROR(OR('Upload Data'!$A906 = "", IFERROR(AND(LEN('Upload Data'!$A906 ) = 11, LEFT('Upload Data'!$A906, 4) = "FSC-", MID('Upload Data'!$A906, 5, 1) &gt;= "A", MID('Upload Data'!$A906, 5, 1) &lt;= "Z", V919 &gt; 0, INT(V919) = V919), FALSE)), FALSE)</f>
        <v>1</v>
      </c>
      <c r="V919" s="30">
        <f>IFERROR(VALUE(RIGHT('Upload Data'!$A906, 6)), -1)</f>
        <v>-1</v>
      </c>
      <c r="W919" s="30"/>
      <c r="X919" s="30" t="b">
        <f>IFERROR(OR('Upload Data'!$B906 = "", IFERROR(AND(LEN(AA919) &gt;= 2, MATCH(AB919, listCertificateTypes, 0), AC919 &gt; -1, INT(AC919) = AC919), FALSE)), FALSE)</f>
        <v>1</v>
      </c>
      <c r="Y919" s="30">
        <f>IFERROR(FIND("-", 'Upload Data'!$B906, 1), 1000)</f>
        <v>1000</v>
      </c>
      <c r="Z919" s="30">
        <f>IFERROR(FIND("-", 'Upload Data'!$B906, Y919 + 1), 1000)</f>
        <v>1000</v>
      </c>
      <c r="AA919" s="30" t="str">
        <f>IFERROR(LEFT('Upload Data'!$B906, Y919 - 1), "")</f>
        <v/>
      </c>
      <c r="AB919" s="30" t="str">
        <f>IFERROR(MID('Upload Data'!$B906, Y919 + 1, Z919 - Y919 - 1), "")</f>
        <v/>
      </c>
      <c r="AC919" s="30">
        <f>IFERROR(VALUE(RIGHT('Upload Data'!$B906, 6)), -1)</f>
        <v>-1</v>
      </c>
    </row>
    <row r="920" spans="1:29">
      <c r="A920" s="29">
        <f t="shared" si="116"/>
        <v>907</v>
      </c>
      <c r="B920" s="28" t="b">
        <f>NOT(IFERROR('Upload Data'!A907 = "ERROR", TRUE))</f>
        <v>1</v>
      </c>
      <c r="C920" s="28">
        <f t="shared" si="117"/>
        <v>907</v>
      </c>
      <c r="D920" s="30" t="b">
        <f>IF(B920, ('Upload Data'!A907 &amp; 'Upload Data'!B907 &amp; 'Upload Data'!D907 &amp; 'Upload Data'!E907 &amp; 'Upload Data'!F907) &lt;&gt; "", FALSE)</f>
        <v>0</v>
      </c>
      <c r="E920" s="28" t="str">
        <f t="shared" si="113"/>
        <v/>
      </c>
      <c r="F920" s="28" t="str">
        <f t="shared" si="114"/>
        <v/>
      </c>
      <c r="G920" s="30" t="b">
        <f t="shared" si="115"/>
        <v>1</v>
      </c>
      <c r="H920" s="30" t="b">
        <f>IFERROR(AND(OR(NOT(D920), 'Upload Data'!$A907 &lt;&gt; "", 'Upload Data'!$B907 &lt;&gt; ""), I920, J920, S920 &lt;= 1), FALSE)</f>
        <v>1</v>
      </c>
      <c r="I920" s="30" t="b">
        <f t="shared" si="118"/>
        <v>1</v>
      </c>
      <c r="J920" s="30" t="b">
        <f t="shared" si="119"/>
        <v>1</v>
      </c>
      <c r="K920" s="31" t="s">
        <v>81</v>
      </c>
      <c r="L920" s="31" t="s">
        <v>81</v>
      </c>
      <c r="M920" s="30" t="b">
        <f>IFERROR(OR(NOT(D920), 'Upload Data'!E907 &lt;&gt; ""), FALSE)</f>
        <v>1</v>
      </c>
      <c r="N920" s="30" t="b">
        <f>IFERROR(OR(AND(NOT(D920), 'Upload Data'!F907 = ""), IFERROR(MATCH('Upload Data'!F907, listTradingRelationship, 0), FALSE)), FALSE)</f>
        <v>1</v>
      </c>
      <c r="O920" s="30"/>
      <c r="P920" s="30"/>
      <c r="Q920" s="30"/>
      <c r="R920" s="30" t="str">
        <f>IFERROR(IF('Upload Data'!$A907 &lt;&gt; "", 'Upload Data'!$A907, 'Upload Data'!$B907) &amp; "-" &amp; 'Upload Data'!$C907, "-")</f>
        <v>-</v>
      </c>
      <c r="S920" s="30">
        <f t="shared" si="120"/>
        <v>0</v>
      </c>
      <c r="T920" s="30"/>
      <c r="U920" s="30" t="b">
        <f>IFERROR(OR('Upload Data'!$A907 = "", IFERROR(AND(LEN('Upload Data'!$A907 ) = 11, LEFT('Upload Data'!$A907, 4) = "FSC-", MID('Upload Data'!$A907, 5, 1) &gt;= "A", MID('Upload Data'!$A907, 5, 1) &lt;= "Z", V920 &gt; 0, INT(V920) = V920), FALSE)), FALSE)</f>
        <v>1</v>
      </c>
      <c r="V920" s="30">
        <f>IFERROR(VALUE(RIGHT('Upload Data'!$A907, 6)), -1)</f>
        <v>-1</v>
      </c>
      <c r="W920" s="30"/>
      <c r="X920" s="30" t="b">
        <f>IFERROR(OR('Upload Data'!$B907 = "", IFERROR(AND(LEN(AA920) &gt;= 2, MATCH(AB920, listCertificateTypes, 0), AC920 &gt; -1, INT(AC920) = AC920), FALSE)), FALSE)</f>
        <v>1</v>
      </c>
      <c r="Y920" s="30">
        <f>IFERROR(FIND("-", 'Upload Data'!$B907, 1), 1000)</f>
        <v>1000</v>
      </c>
      <c r="Z920" s="30">
        <f>IFERROR(FIND("-", 'Upload Data'!$B907, Y920 + 1), 1000)</f>
        <v>1000</v>
      </c>
      <c r="AA920" s="30" t="str">
        <f>IFERROR(LEFT('Upload Data'!$B907, Y920 - 1), "")</f>
        <v/>
      </c>
      <c r="AB920" s="30" t="str">
        <f>IFERROR(MID('Upload Data'!$B907, Y920 + 1, Z920 - Y920 - 1), "")</f>
        <v/>
      </c>
      <c r="AC920" s="30">
        <f>IFERROR(VALUE(RIGHT('Upload Data'!$B907, 6)), -1)</f>
        <v>-1</v>
      </c>
    </row>
    <row r="921" spans="1:29">
      <c r="A921" s="29">
        <f t="shared" si="116"/>
        <v>908</v>
      </c>
      <c r="B921" s="28" t="b">
        <f>NOT(IFERROR('Upload Data'!A908 = "ERROR", TRUE))</f>
        <v>1</v>
      </c>
      <c r="C921" s="28">
        <f t="shared" si="117"/>
        <v>908</v>
      </c>
      <c r="D921" s="30" t="b">
        <f>IF(B921, ('Upload Data'!A908 &amp; 'Upload Data'!B908 &amp; 'Upload Data'!D908 &amp; 'Upload Data'!E908 &amp; 'Upload Data'!F908) &lt;&gt; "", FALSE)</f>
        <v>0</v>
      </c>
      <c r="E921" s="28" t="str">
        <f t="shared" si="113"/>
        <v/>
      </c>
      <c r="F921" s="28" t="str">
        <f t="shared" si="114"/>
        <v/>
      </c>
      <c r="G921" s="30" t="b">
        <f t="shared" si="115"/>
        <v>1</v>
      </c>
      <c r="H921" s="30" t="b">
        <f>IFERROR(AND(OR(NOT(D921), 'Upload Data'!$A908 &lt;&gt; "", 'Upload Data'!$B908 &lt;&gt; ""), I921, J921, S921 &lt;= 1), FALSE)</f>
        <v>1</v>
      </c>
      <c r="I921" s="30" t="b">
        <f t="shared" si="118"/>
        <v>1</v>
      </c>
      <c r="J921" s="30" t="b">
        <f t="shared" si="119"/>
        <v>1</v>
      </c>
      <c r="K921" s="31" t="s">
        <v>81</v>
      </c>
      <c r="L921" s="31" t="s">
        <v>81</v>
      </c>
      <c r="M921" s="30" t="b">
        <f>IFERROR(OR(NOT(D921), 'Upload Data'!E908 &lt;&gt; ""), FALSE)</f>
        <v>1</v>
      </c>
      <c r="N921" s="30" t="b">
        <f>IFERROR(OR(AND(NOT(D921), 'Upload Data'!F908 = ""), IFERROR(MATCH('Upload Data'!F908, listTradingRelationship, 0), FALSE)), FALSE)</f>
        <v>1</v>
      </c>
      <c r="O921" s="30"/>
      <c r="P921" s="30"/>
      <c r="Q921" s="30"/>
      <c r="R921" s="30" t="str">
        <f>IFERROR(IF('Upload Data'!$A908 &lt;&gt; "", 'Upload Data'!$A908, 'Upload Data'!$B908) &amp; "-" &amp; 'Upload Data'!$C908, "-")</f>
        <v>-</v>
      </c>
      <c r="S921" s="30">
        <f t="shared" si="120"/>
        <v>0</v>
      </c>
      <c r="T921" s="30"/>
      <c r="U921" s="30" t="b">
        <f>IFERROR(OR('Upload Data'!$A908 = "", IFERROR(AND(LEN('Upload Data'!$A908 ) = 11, LEFT('Upload Data'!$A908, 4) = "FSC-", MID('Upload Data'!$A908, 5, 1) &gt;= "A", MID('Upload Data'!$A908, 5, 1) &lt;= "Z", V921 &gt; 0, INT(V921) = V921), FALSE)), FALSE)</f>
        <v>1</v>
      </c>
      <c r="V921" s="30">
        <f>IFERROR(VALUE(RIGHT('Upload Data'!$A908, 6)), -1)</f>
        <v>-1</v>
      </c>
      <c r="W921" s="30"/>
      <c r="X921" s="30" t="b">
        <f>IFERROR(OR('Upload Data'!$B908 = "", IFERROR(AND(LEN(AA921) &gt;= 2, MATCH(AB921, listCertificateTypes, 0), AC921 &gt; -1, INT(AC921) = AC921), FALSE)), FALSE)</f>
        <v>1</v>
      </c>
      <c r="Y921" s="30">
        <f>IFERROR(FIND("-", 'Upload Data'!$B908, 1), 1000)</f>
        <v>1000</v>
      </c>
      <c r="Z921" s="30">
        <f>IFERROR(FIND("-", 'Upload Data'!$B908, Y921 + 1), 1000)</f>
        <v>1000</v>
      </c>
      <c r="AA921" s="30" t="str">
        <f>IFERROR(LEFT('Upload Data'!$B908, Y921 - 1), "")</f>
        <v/>
      </c>
      <c r="AB921" s="30" t="str">
        <f>IFERROR(MID('Upload Data'!$B908, Y921 + 1, Z921 - Y921 - 1), "")</f>
        <v/>
      </c>
      <c r="AC921" s="30">
        <f>IFERROR(VALUE(RIGHT('Upload Data'!$B908, 6)), -1)</f>
        <v>-1</v>
      </c>
    </row>
    <row r="922" spans="1:29">
      <c r="A922" s="29">
        <f t="shared" si="116"/>
        <v>909</v>
      </c>
      <c r="B922" s="28" t="b">
        <f>NOT(IFERROR('Upload Data'!A909 = "ERROR", TRUE))</f>
        <v>1</v>
      </c>
      <c r="C922" s="28">
        <f t="shared" si="117"/>
        <v>909</v>
      </c>
      <c r="D922" s="30" t="b">
        <f>IF(B922, ('Upload Data'!A909 &amp; 'Upload Data'!B909 &amp; 'Upload Data'!D909 &amp; 'Upload Data'!E909 &amp; 'Upload Data'!F909) &lt;&gt; "", FALSE)</f>
        <v>0</v>
      </c>
      <c r="E922" s="28" t="str">
        <f t="shared" si="113"/>
        <v/>
      </c>
      <c r="F922" s="28" t="str">
        <f t="shared" si="114"/>
        <v/>
      </c>
      <c r="G922" s="30" t="b">
        <f t="shared" si="115"/>
        <v>1</v>
      </c>
      <c r="H922" s="30" t="b">
        <f>IFERROR(AND(OR(NOT(D922), 'Upload Data'!$A909 &lt;&gt; "", 'Upload Data'!$B909 &lt;&gt; ""), I922, J922, S922 &lt;= 1), FALSE)</f>
        <v>1</v>
      </c>
      <c r="I922" s="30" t="b">
        <f t="shared" si="118"/>
        <v>1</v>
      </c>
      <c r="J922" s="30" t="b">
        <f t="shared" si="119"/>
        <v>1</v>
      </c>
      <c r="K922" s="31" t="s">
        <v>81</v>
      </c>
      <c r="L922" s="31" t="s">
        <v>81</v>
      </c>
      <c r="M922" s="30" t="b">
        <f>IFERROR(OR(NOT(D922), 'Upload Data'!E909 &lt;&gt; ""), FALSE)</f>
        <v>1</v>
      </c>
      <c r="N922" s="30" t="b">
        <f>IFERROR(OR(AND(NOT(D922), 'Upload Data'!F909 = ""), IFERROR(MATCH('Upload Data'!F909, listTradingRelationship, 0), FALSE)), FALSE)</f>
        <v>1</v>
      </c>
      <c r="O922" s="30"/>
      <c r="P922" s="30"/>
      <c r="Q922" s="30"/>
      <c r="R922" s="30" t="str">
        <f>IFERROR(IF('Upload Data'!$A909 &lt;&gt; "", 'Upload Data'!$A909, 'Upload Data'!$B909) &amp; "-" &amp; 'Upload Data'!$C909, "-")</f>
        <v>-</v>
      </c>
      <c r="S922" s="30">
        <f t="shared" si="120"/>
        <v>0</v>
      </c>
      <c r="T922" s="30"/>
      <c r="U922" s="30" t="b">
        <f>IFERROR(OR('Upload Data'!$A909 = "", IFERROR(AND(LEN('Upload Data'!$A909 ) = 11, LEFT('Upload Data'!$A909, 4) = "FSC-", MID('Upload Data'!$A909, 5, 1) &gt;= "A", MID('Upload Data'!$A909, 5, 1) &lt;= "Z", V922 &gt; 0, INT(V922) = V922), FALSE)), FALSE)</f>
        <v>1</v>
      </c>
      <c r="V922" s="30">
        <f>IFERROR(VALUE(RIGHT('Upload Data'!$A909, 6)), -1)</f>
        <v>-1</v>
      </c>
      <c r="W922" s="30"/>
      <c r="X922" s="30" t="b">
        <f>IFERROR(OR('Upload Data'!$B909 = "", IFERROR(AND(LEN(AA922) &gt;= 2, MATCH(AB922, listCertificateTypes, 0), AC922 &gt; -1, INT(AC922) = AC922), FALSE)), FALSE)</f>
        <v>1</v>
      </c>
      <c r="Y922" s="30">
        <f>IFERROR(FIND("-", 'Upload Data'!$B909, 1), 1000)</f>
        <v>1000</v>
      </c>
      <c r="Z922" s="30">
        <f>IFERROR(FIND("-", 'Upload Data'!$B909, Y922 + 1), 1000)</f>
        <v>1000</v>
      </c>
      <c r="AA922" s="30" t="str">
        <f>IFERROR(LEFT('Upload Data'!$B909, Y922 - 1), "")</f>
        <v/>
      </c>
      <c r="AB922" s="30" t="str">
        <f>IFERROR(MID('Upload Data'!$B909, Y922 + 1, Z922 - Y922 - 1), "")</f>
        <v/>
      </c>
      <c r="AC922" s="30">
        <f>IFERROR(VALUE(RIGHT('Upload Data'!$B909, 6)), -1)</f>
        <v>-1</v>
      </c>
    </row>
    <row r="923" spans="1:29">
      <c r="A923" s="29">
        <f t="shared" si="116"/>
        <v>910</v>
      </c>
      <c r="B923" s="28" t="b">
        <f>NOT(IFERROR('Upload Data'!A910 = "ERROR", TRUE))</f>
        <v>1</v>
      </c>
      <c r="C923" s="28">
        <f t="shared" si="117"/>
        <v>910</v>
      </c>
      <c r="D923" s="30" t="b">
        <f>IF(B923, ('Upload Data'!A910 &amp; 'Upload Data'!B910 &amp; 'Upload Data'!D910 &amp; 'Upload Data'!E910 &amp; 'Upload Data'!F910) &lt;&gt; "", FALSE)</f>
        <v>0</v>
      </c>
      <c r="E923" s="28" t="str">
        <f t="shared" si="113"/>
        <v/>
      </c>
      <c r="F923" s="28" t="str">
        <f t="shared" si="114"/>
        <v/>
      </c>
      <c r="G923" s="30" t="b">
        <f t="shared" si="115"/>
        <v>1</v>
      </c>
      <c r="H923" s="30" t="b">
        <f>IFERROR(AND(OR(NOT(D923), 'Upload Data'!$A910 &lt;&gt; "", 'Upload Data'!$B910 &lt;&gt; ""), I923, J923, S923 &lt;= 1), FALSE)</f>
        <v>1</v>
      </c>
      <c r="I923" s="30" t="b">
        <f t="shared" si="118"/>
        <v>1</v>
      </c>
      <c r="J923" s="30" t="b">
        <f t="shared" si="119"/>
        <v>1</v>
      </c>
      <c r="K923" s="31" t="s">
        <v>81</v>
      </c>
      <c r="L923" s="31" t="s">
        <v>81</v>
      </c>
      <c r="M923" s="30" t="b">
        <f>IFERROR(OR(NOT(D923), 'Upload Data'!E910 &lt;&gt; ""), FALSE)</f>
        <v>1</v>
      </c>
      <c r="N923" s="30" t="b">
        <f>IFERROR(OR(AND(NOT(D923), 'Upload Data'!F910 = ""), IFERROR(MATCH('Upload Data'!F910, listTradingRelationship, 0), FALSE)), FALSE)</f>
        <v>1</v>
      </c>
      <c r="O923" s="30"/>
      <c r="P923" s="30"/>
      <c r="Q923" s="30"/>
      <c r="R923" s="30" t="str">
        <f>IFERROR(IF('Upload Data'!$A910 &lt;&gt; "", 'Upload Data'!$A910, 'Upload Data'!$B910) &amp; "-" &amp; 'Upload Data'!$C910, "-")</f>
        <v>-</v>
      </c>
      <c r="S923" s="30">
        <f t="shared" si="120"/>
        <v>0</v>
      </c>
      <c r="T923" s="30"/>
      <c r="U923" s="30" t="b">
        <f>IFERROR(OR('Upload Data'!$A910 = "", IFERROR(AND(LEN('Upload Data'!$A910 ) = 11, LEFT('Upload Data'!$A910, 4) = "FSC-", MID('Upload Data'!$A910, 5, 1) &gt;= "A", MID('Upload Data'!$A910, 5, 1) &lt;= "Z", V923 &gt; 0, INT(V923) = V923), FALSE)), FALSE)</f>
        <v>1</v>
      </c>
      <c r="V923" s="30">
        <f>IFERROR(VALUE(RIGHT('Upload Data'!$A910, 6)), -1)</f>
        <v>-1</v>
      </c>
      <c r="W923" s="30"/>
      <c r="X923" s="30" t="b">
        <f>IFERROR(OR('Upload Data'!$B910 = "", IFERROR(AND(LEN(AA923) &gt;= 2, MATCH(AB923, listCertificateTypes, 0), AC923 &gt; -1, INT(AC923) = AC923), FALSE)), FALSE)</f>
        <v>1</v>
      </c>
      <c r="Y923" s="30">
        <f>IFERROR(FIND("-", 'Upload Data'!$B910, 1), 1000)</f>
        <v>1000</v>
      </c>
      <c r="Z923" s="30">
        <f>IFERROR(FIND("-", 'Upload Data'!$B910, Y923 + 1), 1000)</f>
        <v>1000</v>
      </c>
      <c r="AA923" s="30" t="str">
        <f>IFERROR(LEFT('Upload Data'!$B910, Y923 - 1), "")</f>
        <v/>
      </c>
      <c r="AB923" s="30" t="str">
        <f>IFERROR(MID('Upload Data'!$B910, Y923 + 1, Z923 - Y923 - 1), "")</f>
        <v/>
      </c>
      <c r="AC923" s="30">
        <f>IFERROR(VALUE(RIGHT('Upload Data'!$B910, 6)), -1)</f>
        <v>-1</v>
      </c>
    </row>
    <row r="924" spans="1:29">
      <c r="A924" s="29">
        <f t="shared" si="116"/>
        <v>911</v>
      </c>
      <c r="B924" s="28" t="b">
        <f>NOT(IFERROR('Upload Data'!A911 = "ERROR", TRUE))</f>
        <v>1</v>
      </c>
      <c r="C924" s="28">
        <f t="shared" si="117"/>
        <v>911</v>
      </c>
      <c r="D924" s="30" t="b">
        <f>IF(B924, ('Upload Data'!A911 &amp; 'Upload Data'!B911 &amp; 'Upload Data'!D911 &amp; 'Upload Data'!E911 &amp; 'Upload Data'!F911) &lt;&gt; "", FALSE)</f>
        <v>0</v>
      </c>
      <c r="E924" s="28" t="str">
        <f t="shared" si="113"/>
        <v/>
      </c>
      <c r="F924" s="28" t="str">
        <f t="shared" si="114"/>
        <v/>
      </c>
      <c r="G924" s="30" t="b">
        <f t="shared" si="115"/>
        <v>1</v>
      </c>
      <c r="H924" s="30" t="b">
        <f>IFERROR(AND(OR(NOT(D924), 'Upload Data'!$A911 &lt;&gt; "", 'Upload Data'!$B911 &lt;&gt; ""), I924, J924, S924 &lt;= 1), FALSE)</f>
        <v>1</v>
      </c>
      <c r="I924" s="30" t="b">
        <f t="shared" si="118"/>
        <v>1</v>
      </c>
      <c r="J924" s="30" t="b">
        <f t="shared" si="119"/>
        <v>1</v>
      </c>
      <c r="K924" s="31" t="s">
        <v>81</v>
      </c>
      <c r="L924" s="31" t="s">
        <v>81</v>
      </c>
      <c r="M924" s="30" t="b">
        <f>IFERROR(OR(NOT(D924), 'Upload Data'!E911 &lt;&gt; ""), FALSE)</f>
        <v>1</v>
      </c>
      <c r="N924" s="30" t="b">
        <f>IFERROR(OR(AND(NOT(D924), 'Upload Data'!F911 = ""), IFERROR(MATCH('Upload Data'!F911, listTradingRelationship, 0), FALSE)), FALSE)</f>
        <v>1</v>
      </c>
      <c r="O924" s="30"/>
      <c r="P924" s="30"/>
      <c r="Q924" s="30"/>
      <c r="R924" s="30" t="str">
        <f>IFERROR(IF('Upload Data'!$A911 &lt;&gt; "", 'Upload Data'!$A911, 'Upload Data'!$B911) &amp; "-" &amp; 'Upload Data'!$C911, "-")</f>
        <v>-</v>
      </c>
      <c r="S924" s="30">
        <f t="shared" si="120"/>
        <v>0</v>
      </c>
      <c r="T924" s="30"/>
      <c r="U924" s="30" t="b">
        <f>IFERROR(OR('Upload Data'!$A911 = "", IFERROR(AND(LEN('Upload Data'!$A911 ) = 11, LEFT('Upload Data'!$A911, 4) = "FSC-", MID('Upload Data'!$A911, 5, 1) &gt;= "A", MID('Upload Data'!$A911, 5, 1) &lt;= "Z", V924 &gt; 0, INT(V924) = V924), FALSE)), FALSE)</f>
        <v>1</v>
      </c>
      <c r="V924" s="30">
        <f>IFERROR(VALUE(RIGHT('Upload Data'!$A911, 6)), -1)</f>
        <v>-1</v>
      </c>
      <c r="W924" s="30"/>
      <c r="X924" s="30" t="b">
        <f>IFERROR(OR('Upload Data'!$B911 = "", IFERROR(AND(LEN(AA924) &gt;= 2, MATCH(AB924, listCertificateTypes, 0), AC924 &gt; -1, INT(AC924) = AC924), FALSE)), FALSE)</f>
        <v>1</v>
      </c>
      <c r="Y924" s="30">
        <f>IFERROR(FIND("-", 'Upload Data'!$B911, 1), 1000)</f>
        <v>1000</v>
      </c>
      <c r="Z924" s="30">
        <f>IFERROR(FIND("-", 'Upload Data'!$B911, Y924 + 1), 1000)</f>
        <v>1000</v>
      </c>
      <c r="AA924" s="30" t="str">
        <f>IFERROR(LEFT('Upload Data'!$B911, Y924 - 1), "")</f>
        <v/>
      </c>
      <c r="AB924" s="30" t="str">
        <f>IFERROR(MID('Upload Data'!$B911, Y924 + 1, Z924 - Y924 - 1), "")</f>
        <v/>
      </c>
      <c r="AC924" s="30">
        <f>IFERROR(VALUE(RIGHT('Upload Data'!$B911, 6)), -1)</f>
        <v>-1</v>
      </c>
    </row>
    <row r="925" spans="1:29">
      <c r="A925" s="29">
        <f t="shared" si="116"/>
        <v>912</v>
      </c>
      <c r="B925" s="28" t="b">
        <f>NOT(IFERROR('Upload Data'!A912 = "ERROR", TRUE))</f>
        <v>1</v>
      </c>
      <c r="C925" s="28">
        <f t="shared" si="117"/>
        <v>912</v>
      </c>
      <c r="D925" s="30" t="b">
        <f>IF(B925, ('Upload Data'!A912 &amp; 'Upload Data'!B912 &amp; 'Upload Data'!D912 &amp; 'Upload Data'!E912 &amp; 'Upload Data'!F912) &lt;&gt; "", FALSE)</f>
        <v>0</v>
      </c>
      <c r="E925" s="28" t="str">
        <f t="shared" si="113"/>
        <v/>
      </c>
      <c r="F925" s="28" t="str">
        <f t="shared" si="114"/>
        <v/>
      </c>
      <c r="G925" s="30" t="b">
        <f t="shared" si="115"/>
        <v>1</v>
      </c>
      <c r="H925" s="30" t="b">
        <f>IFERROR(AND(OR(NOT(D925), 'Upload Data'!$A912 &lt;&gt; "", 'Upload Data'!$B912 &lt;&gt; ""), I925, J925, S925 &lt;= 1), FALSE)</f>
        <v>1</v>
      </c>
      <c r="I925" s="30" t="b">
        <f t="shared" si="118"/>
        <v>1</v>
      </c>
      <c r="J925" s="30" t="b">
        <f t="shared" si="119"/>
        <v>1</v>
      </c>
      <c r="K925" s="31" t="s">
        <v>81</v>
      </c>
      <c r="L925" s="31" t="s">
        <v>81</v>
      </c>
      <c r="M925" s="30" t="b">
        <f>IFERROR(OR(NOT(D925), 'Upload Data'!E912 &lt;&gt; ""), FALSE)</f>
        <v>1</v>
      </c>
      <c r="N925" s="30" t="b">
        <f>IFERROR(OR(AND(NOT(D925), 'Upload Data'!F912 = ""), IFERROR(MATCH('Upload Data'!F912, listTradingRelationship, 0), FALSE)), FALSE)</f>
        <v>1</v>
      </c>
      <c r="O925" s="30"/>
      <c r="P925" s="30"/>
      <c r="Q925" s="30"/>
      <c r="R925" s="30" t="str">
        <f>IFERROR(IF('Upload Data'!$A912 &lt;&gt; "", 'Upload Data'!$A912, 'Upload Data'!$B912) &amp; "-" &amp; 'Upload Data'!$C912, "-")</f>
        <v>-</v>
      </c>
      <c r="S925" s="30">
        <f t="shared" si="120"/>
        <v>0</v>
      </c>
      <c r="T925" s="30"/>
      <c r="U925" s="30" t="b">
        <f>IFERROR(OR('Upload Data'!$A912 = "", IFERROR(AND(LEN('Upload Data'!$A912 ) = 11, LEFT('Upload Data'!$A912, 4) = "FSC-", MID('Upload Data'!$A912, 5, 1) &gt;= "A", MID('Upload Data'!$A912, 5, 1) &lt;= "Z", V925 &gt; 0, INT(V925) = V925), FALSE)), FALSE)</f>
        <v>1</v>
      </c>
      <c r="V925" s="30">
        <f>IFERROR(VALUE(RIGHT('Upload Data'!$A912, 6)), -1)</f>
        <v>-1</v>
      </c>
      <c r="W925" s="30"/>
      <c r="X925" s="30" t="b">
        <f>IFERROR(OR('Upload Data'!$B912 = "", IFERROR(AND(LEN(AA925) &gt;= 2, MATCH(AB925, listCertificateTypes, 0), AC925 &gt; -1, INT(AC925) = AC925), FALSE)), FALSE)</f>
        <v>1</v>
      </c>
      <c r="Y925" s="30">
        <f>IFERROR(FIND("-", 'Upload Data'!$B912, 1), 1000)</f>
        <v>1000</v>
      </c>
      <c r="Z925" s="30">
        <f>IFERROR(FIND("-", 'Upload Data'!$B912, Y925 + 1), 1000)</f>
        <v>1000</v>
      </c>
      <c r="AA925" s="30" t="str">
        <f>IFERROR(LEFT('Upload Data'!$B912, Y925 - 1), "")</f>
        <v/>
      </c>
      <c r="AB925" s="30" t="str">
        <f>IFERROR(MID('Upload Data'!$B912, Y925 + 1, Z925 - Y925 - 1), "")</f>
        <v/>
      </c>
      <c r="AC925" s="30">
        <f>IFERROR(VALUE(RIGHT('Upload Data'!$B912, 6)), -1)</f>
        <v>-1</v>
      </c>
    </row>
    <row r="926" spans="1:29">
      <c r="A926" s="29">
        <f t="shared" si="116"/>
        <v>913</v>
      </c>
      <c r="B926" s="28" t="b">
        <f>NOT(IFERROR('Upload Data'!A913 = "ERROR", TRUE))</f>
        <v>1</v>
      </c>
      <c r="C926" s="28">
        <f t="shared" si="117"/>
        <v>913</v>
      </c>
      <c r="D926" s="30" t="b">
        <f>IF(B926, ('Upload Data'!A913 &amp; 'Upload Data'!B913 &amp; 'Upload Data'!D913 &amp; 'Upload Data'!E913 &amp; 'Upload Data'!F913) &lt;&gt; "", FALSE)</f>
        <v>0</v>
      </c>
      <c r="E926" s="28" t="str">
        <f t="shared" si="113"/>
        <v/>
      </c>
      <c r="F926" s="28" t="str">
        <f t="shared" si="114"/>
        <v/>
      </c>
      <c r="G926" s="30" t="b">
        <f t="shared" si="115"/>
        <v>1</v>
      </c>
      <c r="H926" s="30" t="b">
        <f>IFERROR(AND(OR(NOT(D926), 'Upload Data'!$A913 &lt;&gt; "", 'Upload Data'!$B913 &lt;&gt; ""), I926, J926, S926 &lt;= 1), FALSE)</f>
        <v>1</v>
      </c>
      <c r="I926" s="30" t="b">
        <f t="shared" si="118"/>
        <v>1</v>
      </c>
      <c r="J926" s="30" t="b">
        <f t="shared" si="119"/>
        <v>1</v>
      </c>
      <c r="K926" s="31" t="s">
        <v>81</v>
      </c>
      <c r="L926" s="31" t="s">
        <v>81</v>
      </c>
      <c r="M926" s="30" t="b">
        <f>IFERROR(OR(NOT(D926), 'Upload Data'!E913 &lt;&gt; ""), FALSE)</f>
        <v>1</v>
      </c>
      <c r="N926" s="30" t="b">
        <f>IFERROR(OR(AND(NOT(D926), 'Upload Data'!F913 = ""), IFERROR(MATCH('Upload Data'!F913, listTradingRelationship, 0), FALSE)), FALSE)</f>
        <v>1</v>
      </c>
      <c r="O926" s="30"/>
      <c r="P926" s="30"/>
      <c r="Q926" s="30"/>
      <c r="R926" s="30" t="str">
        <f>IFERROR(IF('Upload Data'!$A913 &lt;&gt; "", 'Upload Data'!$A913, 'Upload Data'!$B913) &amp; "-" &amp; 'Upload Data'!$C913, "-")</f>
        <v>-</v>
      </c>
      <c r="S926" s="30">
        <f t="shared" si="120"/>
        <v>0</v>
      </c>
      <c r="T926" s="30"/>
      <c r="U926" s="30" t="b">
        <f>IFERROR(OR('Upload Data'!$A913 = "", IFERROR(AND(LEN('Upload Data'!$A913 ) = 11, LEFT('Upload Data'!$A913, 4) = "FSC-", MID('Upload Data'!$A913, 5, 1) &gt;= "A", MID('Upload Data'!$A913, 5, 1) &lt;= "Z", V926 &gt; 0, INT(V926) = V926), FALSE)), FALSE)</f>
        <v>1</v>
      </c>
      <c r="V926" s="30">
        <f>IFERROR(VALUE(RIGHT('Upload Data'!$A913, 6)), -1)</f>
        <v>-1</v>
      </c>
      <c r="W926" s="30"/>
      <c r="X926" s="30" t="b">
        <f>IFERROR(OR('Upload Data'!$B913 = "", IFERROR(AND(LEN(AA926) &gt;= 2, MATCH(AB926, listCertificateTypes, 0), AC926 &gt; -1, INT(AC926) = AC926), FALSE)), FALSE)</f>
        <v>1</v>
      </c>
      <c r="Y926" s="30">
        <f>IFERROR(FIND("-", 'Upload Data'!$B913, 1), 1000)</f>
        <v>1000</v>
      </c>
      <c r="Z926" s="30">
        <f>IFERROR(FIND("-", 'Upload Data'!$B913, Y926 + 1), 1000)</f>
        <v>1000</v>
      </c>
      <c r="AA926" s="30" t="str">
        <f>IFERROR(LEFT('Upload Data'!$B913, Y926 - 1), "")</f>
        <v/>
      </c>
      <c r="AB926" s="30" t="str">
        <f>IFERROR(MID('Upload Data'!$B913, Y926 + 1, Z926 - Y926 - 1), "")</f>
        <v/>
      </c>
      <c r="AC926" s="30">
        <f>IFERROR(VALUE(RIGHT('Upload Data'!$B913, 6)), -1)</f>
        <v>-1</v>
      </c>
    </row>
    <row r="927" spans="1:29">
      <c r="A927" s="29">
        <f t="shared" si="116"/>
        <v>914</v>
      </c>
      <c r="B927" s="28" t="b">
        <f>NOT(IFERROR('Upload Data'!A914 = "ERROR", TRUE))</f>
        <v>1</v>
      </c>
      <c r="C927" s="28">
        <f t="shared" si="117"/>
        <v>914</v>
      </c>
      <c r="D927" s="30" t="b">
        <f>IF(B927, ('Upload Data'!A914 &amp; 'Upload Data'!B914 &amp; 'Upload Data'!D914 &amp; 'Upload Data'!E914 &amp; 'Upload Data'!F914) &lt;&gt; "", FALSE)</f>
        <v>0</v>
      </c>
      <c r="E927" s="28" t="str">
        <f t="shared" si="113"/>
        <v/>
      </c>
      <c r="F927" s="28" t="str">
        <f t="shared" si="114"/>
        <v/>
      </c>
      <c r="G927" s="30" t="b">
        <f t="shared" si="115"/>
        <v>1</v>
      </c>
      <c r="H927" s="30" t="b">
        <f>IFERROR(AND(OR(NOT(D927), 'Upload Data'!$A914 &lt;&gt; "", 'Upload Data'!$B914 &lt;&gt; ""), I927, J927, S927 &lt;= 1), FALSE)</f>
        <v>1</v>
      </c>
      <c r="I927" s="30" t="b">
        <f t="shared" si="118"/>
        <v>1</v>
      </c>
      <c r="J927" s="30" t="b">
        <f t="shared" si="119"/>
        <v>1</v>
      </c>
      <c r="K927" s="31" t="s">
        <v>81</v>
      </c>
      <c r="L927" s="31" t="s">
        <v>81</v>
      </c>
      <c r="M927" s="30" t="b">
        <f>IFERROR(OR(NOT(D927), 'Upload Data'!E914 &lt;&gt; ""), FALSE)</f>
        <v>1</v>
      </c>
      <c r="N927" s="30" t="b">
        <f>IFERROR(OR(AND(NOT(D927), 'Upload Data'!F914 = ""), IFERROR(MATCH('Upload Data'!F914, listTradingRelationship, 0), FALSE)), FALSE)</f>
        <v>1</v>
      </c>
      <c r="O927" s="30"/>
      <c r="P927" s="30"/>
      <c r="Q927" s="30"/>
      <c r="R927" s="30" t="str">
        <f>IFERROR(IF('Upload Data'!$A914 &lt;&gt; "", 'Upload Data'!$A914, 'Upload Data'!$B914) &amp; "-" &amp; 'Upload Data'!$C914, "-")</f>
        <v>-</v>
      </c>
      <c r="S927" s="30">
        <f t="shared" si="120"/>
        <v>0</v>
      </c>
      <c r="T927" s="30"/>
      <c r="U927" s="30" t="b">
        <f>IFERROR(OR('Upload Data'!$A914 = "", IFERROR(AND(LEN('Upload Data'!$A914 ) = 11, LEFT('Upload Data'!$A914, 4) = "FSC-", MID('Upload Data'!$A914, 5, 1) &gt;= "A", MID('Upload Data'!$A914, 5, 1) &lt;= "Z", V927 &gt; 0, INT(V927) = V927), FALSE)), FALSE)</f>
        <v>1</v>
      </c>
      <c r="V927" s="30">
        <f>IFERROR(VALUE(RIGHT('Upload Data'!$A914, 6)), -1)</f>
        <v>-1</v>
      </c>
      <c r="W927" s="30"/>
      <c r="X927" s="30" t="b">
        <f>IFERROR(OR('Upload Data'!$B914 = "", IFERROR(AND(LEN(AA927) &gt;= 2, MATCH(AB927, listCertificateTypes, 0), AC927 &gt; -1, INT(AC927) = AC927), FALSE)), FALSE)</f>
        <v>1</v>
      </c>
      <c r="Y927" s="30">
        <f>IFERROR(FIND("-", 'Upload Data'!$B914, 1), 1000)</f>
        <v>1000</v>
      </c>
      <c r="Z927" s="30">
        <f>IFERROR(FIND("-", 'Upload Data'!$B914, Y927 + 1), 1000)</f>
        <v>1000</v>
      </c>
      <c r="AA927" s="30" t="str">
        <f>IFERROR(LEFT('Upload Data'!$B914, Y927 - 1), "")</f>
        <v/>
      </c>
      <c r="AB927" s="30" t="str">
        <f>IFERROR(MID('Upload Data'!$B914, Y927 + 1, Z927 - Y927 - 1), "")</f>
        <v/>
      </c>
      <c r="AC927" s="30">
        <f>IFERROR(VALUE(RIGHT('Upload Data'!$B914, 6)), -1)</f>
        <v>-1</v>
      </c>
    </row>
    <row r="928" spans="1:29">
      <c r="A928" s="29">
        <f t="shared" si="116"/>
        <v>915</v>
      </c>
      <c r="B928" s="28" t="b">
        <f>NOT(IFERROR('Upload Data'!A915 = "ERROR", TRUE))</f>
        <v>1</v>
      </c>
      <c r="C928" s="28">
        <f t="shared" si="117"/>
        <v>915</v>
      </c>
      <c r="D928" s="30" t="b">
        <f>IF(B928, ('Upload Data'!A915 &amp; 'Upload Data'!B915 &amp; 'Upload Data'!D915 &amp; 'Upload Data'!E915 &amp; 'Upload Data'!F915) &lt;&gt; "", FALSE)</f>
        <v>0</v>
      </c>
      <c r="E928" s="28" t="str">
        <f t="shared" si="113"/>
        <v/>
      </c>
      <c r="F928" s="28" t="str">
        <f t="shared" si="114"/>
        <v/>
      </c>
      <c r="G928" s="30" t="b">
        <f t="shared" si="115"/>
        <v>1</v>
      </c>
      <c r="H928" s="30" t="b">
        <f>IFERROR(AND(OR(NOT(D928), 'Upload Data'!$A915 &lt;&gt; "", 'Upload Data'!$B915 &lt;&gt; ""), I928, J928, S928 &lt;= 1), FALSE)</f>
        <v>1</v>
      </c>
      <c r="I928" s="30" t="b">
        <f t="shared" si="118"/>
        <v>1</v>
      </c>
      <c r="J928" s="30" t="b">
        <f t="shared" si="119"/>
        <v>1</v>
      </c>
      <c r="K928" s="31" t="s">
        <v>81</v>
      </c>
      <c r="L928" s="31" t="s">
        <v>81</v>
      </c>
      <c r="M928" s="30" t="b">
        <f>IFERROR(OR(NOT(D928), 'Upload Data'!E915 &lt;&gt; ""), FALSE)</f>
        <v>1</v>
      </c>
      <c r="N928" s="30" t="b">
        <f>IFERROR(OR(AND(NOT(D928), 'Upload Data'!F915 = ""), IFERROR(MATCH('Upload Data'!F915, listTradingRelationship, 0), FALSE)), FALSE)</f>
        <v>1</v>
      </c>
      <c r="O928" s="30"/>
      <c r="P928" s="30"/>
      <c r="Q928" s="30"/>
      <c r="R928" s="30" t="str">
        <f>IFERROR(IF('Upload Data'!$A915 &lt;&gt; "", 'Upload Data'!$A915, 'Upload Data'!$B915) &amp; "-" &amp; 'Upload Data'!$C915, "-")</f>
        <v>-</v>
      </c>
      <c r="S928" s="30">
        <f t="shared" si="120"/>
        <v>0</v>
      </c>
      <c r="T928" s="30"/>
      <c r="U928" s="30" t="b">
        <f>IFERROR(OR('Upload Data'!$A915 = "", IFERROR(AND(LEN('Upload Data'!$A915 ) = 11, LEFT('Upload Data'!$A915, 4) = "FSC-", MID('Upload Data'!$A915, 5, 1) &gt;= "A", MID('Upload Data'!$A915, 5, 1) &lt;= "Z", V928 &gt; 0, INT(V928) = V928), FALSE)), FALSE)</f>
        <v>1</v>
      </c>
      <c r="V928" s="30">
        <f>IFERROR(VALUE(RIGHT('Upload Data'!$A915, 6)), -1)</f>
        <v>-1</v>
      </c>
      <c r="W928" s="30"/>
      <c r="X928" s="30" t="b">
        <f>IFERROR(OR('Upload Data'!$B915 = "", IFERROR(AND(LEN(AA928) &gt;= 2, MATCH(AB928, listCertificateTypes, 0), AC928 &gt; -1, INT(AC928) = AC928), FALSE)), FALSE)</f>
        <v>1</v>
      </c>
      <c r="Y928" s="30">
        <f>IFERROR(FIND("-", 'Upload Data'!$B915, 1), 1000)</f>
        <v>1000</v>
      </c>
      <c r="Z928" s="30">
        <f>IFERROR(FIND("-", 'Upload Data'!$B915, Y928 + 1), 1000)</f>
        <v>1000</v>
      </c>
      <c r="AA928" s="30" t="str">
        <f>IFERROR(LEFT('Upload Data'!$B915, Y928 - 1), "")</f>
        <v/>
      </c>
      <c r="AB928" s="30" t="str">
        <f>IFERROR(MID('Upload Data'!$B915, Y928 + 1, Z928 - Y928 - 1), "")</f>
        <v/>
      </c>
      <c r="AC928" s="30">
        <f>IFERROR(VALUE(RIGHT('Upload Data'!$B915, 6)), -1)</f>
        <v>-1</v>
      </c>
    </row>
    <row r="929" spans="1:29">
      <c r="A929" s="29">
        <f t="shared" si="116"/>
        <v>916</v>
      </c>
      <c r="B929" s="28" t="b">
        <f>NOT(IFERROR('Upload Data'!A916 = "ERROR", TRUE))</f>
        <v>1</v>
      </c>
      <c r="C929" s="28">
        <f t="shared" si="117"/>
        <v>916</v>
      </c>
      <c r="D929" s="30" t="b">
        <f>IF(B929, ('Upload Data'!A916 &amp; 'Upload Data'!B916 &amp; 'Upload Data'!D916 &amp; 'Upload Data'!E916 &amp; 'Upload Data'!F916) &lt;&gt; "", FALSE)</f>
        <v>0</v>
      </c>
      <c r="E929" s="28" t="str">
        <f t="shared" si="113"/>
        <v/>
      </c>
      <c r="F929" s="28" t="str">
        <f t="shared" si="114"/>
        <v/>
      </c>
      <c r="G929" s="30" t="b">
        <f t="shared" si="115"/>
        <v>1</v>
      </c>
      <c r="H929" s="30" t="b">
        <f>IFERROR(AND(OR(NOT(D929), 'Upload Data'!$A916 &lt;&gt; "", 'Upload Data'!$B916 &lt;&gt; ""), I929, J929, S929 &lt;= 1), FALSE)</f>
        <v>1</v>
      </c>
      <c r="I929" s="30" t="b">
        <f t="shared" si="118"/>
        <v>1</v>
      </c>
      <c r="J929" s="30" t="b">
        <f t="shared" si="119"/>
        <v>1</v>
      </c>
      <c r="K929" s="31" t="s">
        <v>81</v>
      </c>
      <c r="L929" s="31" t="s">
        <v>81</v>
      </c>
      <c r="M929" s="30" t="b">
        <f>IFERROR(OR(NOT(D929), 'Upload Data'!E916 &lt;&gt; ""), FALSE)</f>
        <v>1</v>
      </c>
      <c r="N929" s="30" t="b">
        <f>IFERROR(OR(AND(NOT(D929), 'Upload Data'!F916 = ""), IFERROR(MATCH('Upload Data'!F916, listTradingRelationship, 0), FALSE)), FALSE)</f>
        <v>1</v>
      </c>
      <c r="O929" s="30"/>
      <c r="P929" s="30"/>
      <c r="Q929" s="30"/>
      <c r="R929" s="30" t="str">
        <f>IFERROR(IF('Upload Data'!$A916 &lt;&gt; "", 'Upload Data'!$A916, 'Upload Data'!$B916) &amp; "-" &amp; 'Upload Data'!$C916, "-")</f>
        <v>-</v>
      </c>
      <c r="S929" s="30">
        <f t="shared" si="120"/>
        <v>0</v>
      </c>
      <c r="T929" s="30"/>
      <c r="U929" s="30" t="b">
        <f>IFERROR(OR('Upload Data'!$A916 = "", IFERROR(AND(LEN('Upload Data'!$A916 ) = 11, LEFT('Upload Data'!$A916, 4) = "FSC-", MID('Upload Data'!$A916, 5, 1) &gt;= "A", MID('Upload Data'!$A916, 5, 1) &lt;= "Z", V929 &gt; 0, INT(V929) = V929), FALSE)), FALSE)</f>
        <v>1</v>
      </c>
      <c r="V929" s="30">
        <f>IFERROR(VALUE(RIGHT('Upload Data'!$A916, 6)), -1)</f>
        <v>-1</v>
      </c>
      <c r="W929" s="30"/>
      <c r="X929" s="30" t="b">
        <f>IFERROR(OR('Upload Data'!$B916 = "", IFERROR(AND(LEN(AA929) &gt;= 2, MATCH(AB929, listCertificateTypes, 0), AC929 &gt; -1, INT(AC929) = AC929), FALSE)), FALSE)</f>
        <v>1</v>
      </c>
      <c r="Y929" s="30">
        <f>IFERROR(FIND("-", 'Upload Data'!$B916, 1), 1000)</f>
        <v>1000</v>
      </c>
      <c r="Z929" s="30">
        <f>IFERROR(FIND("-", 'Upload Data'!$B916, Y929 + 1), 1000)</f>
        <v>1000</v>
      </c>
      <c r="AA929" s="30" t="str">
        <f>IFERROR(LEFT('Upload Data'!$B916, Y929 - 1), "")</f>
        <v/>
      </c>
      <c r="AB929" s="30" t="str">
        <f>IFERROR(MID('Upload Data'!$B916, Y929 + 1, Z929 - Y929 - 1), "")</f>
        <v/>
      </c>
      <c r="AC929" s="30">
        <f>IFERROR(VALUE(RIGHT('Upload Data'!$B916, 6)), -1)</f>
        <v>-1</v>
      </c>
    </row>
    <row r="930" spans="1:29">
      <c r="A930" s="29">
        <f t="shared" si="116"/>
        <v>917</v>
      </c>
      <c r="B930" s="28" t="b">
        <f>NOT(IFERROR('Upload Data'!A917 = "ERROR", TRUE))</f>
        <v>1</v>
      </c>
      <c r="C930" s="28">
        <f t="shared" si="117"/>
        <v>917</v>
      </c>
      <c r="D930" s="30" t="b">
        <f>IF(B930, ('Upload Data'!A917 &amp; 'Upload Data'!B917 &amp; 'Upload Data'!D917 &amp; 'Upload Data'!E917 &amp; 'Upload Data'!F917) &lt;&gt; "", FALSE)</f>
        <v>0</v>
      </c>
      <c r="E930" s="28" t="str">
        <f t="shared" si="113"/>
        <v/>
      </c>
      <c r="F930" s="28" t="str">
        <f t="shared" si="114"/>
        <v/>
      </c>
      <c r="G930" s="30" t="b">
        <f t="shared" si="115"/>
        <v>1</v>
      </c>
      <c r="H930" s="30" t="b">
        <f>IFERROR(AND(OR(NOT(D930), 'Upload Data'!$A917 &lt;&gt; "", 'Upload Data'!$B917 &lt;&gt; ""), I930, J930, S930 &lt;= 1), FALSE)</f>
        <v>1</v>
      </c>
      <c r="I930" s="30" t="b">
        <f t="shared" si="118"/>
        <v>1</v>
      </c>
      <c r="J930" s="30" t="b">
        <f t="shared" si="119"/>
        <v>1</v>
      </c>
      <c r="K930" s="31" t="s">
        <v>81</v>
      </c>
      <c r="L930" s="31" t="s">
        <v>81</v>
      </c>
      <c r="M930" s="30" t="b">
        <f>IFERROR(OR(NOT(D930), 'Upload Data'!E917 &lt;&gt; ""), FALSE)</f>
        <v>1</v>
      </c>
      <c r="N930" s="30" t="b">
        <f>IFERROR(OR(AND(NOT(D930), 'Upload Data'!F917 = ""), IFERROR(MATCH('Upload Data'!F917, listTradingRelationship, 0), FALSE)), FALSE)</f>
        <v>1</v>
      </c>
      <c r="O930" s="30"/>
      <c r="P930" s="30"/>
      <c r="Q930" s="30"/>
      <c r="R930" s="30" t="str">
        <f>IFERROR(IF('Upload Data'!$A917 &lt;&gt; "", 'Upload Data'!$A917, 'Upload Data'!$B917) &amp; "-" &amp; 'Upload Data'!$C917, "-")</f>
        <v>-</v>
      </c>
      <c r="S930" s="30">
        <f t="shared" si="120"/>
        <v>0</v>
      </c>
      <c r="T930" s="30"/>
      <c r="U930" s="30" t="b">
        <f>IFERROR(OR('Upload Data'!$A917 = "", IFERROR(AND(LEN('Upload Data'!$A917 ) = 11, LEFT('Upload Data'!$A917, 4) = "FSC-", MID('Upload Data'!$A917, 5, 1) &gt;= "A", MID('Upload Data'!$A917, 5, 1) &lt;= "Z", V930 &gt; 0, INT(V930) = V930), FALSE)), FALSE)</f>
        <v>1</v>
      </c>
      <c r="V930" s="30">
        <f>IFERROR(VALUE(RIGHT('Upload Data'!$A917, 6)), -1)</f>
        <v>-1</v>
      </c>
      <c r="W930" s="30"/>
      <c r="X930" s="30" t="b">
        <f>IFERROR(OR('Upload Data'!$B917 = "", IFERROR(AND(LEN(AA930) &gt;= 2, MATCH(AB930, listCertificateTypes, 0), AC930 &gt; -1, INT(AC930) = AC930), FALSE)), FALSE)</f>
        <v>1</v>
      </c>
      <c r="Y930" s="30">
        <f>IFERROR(FIND("-", 'Upload Data'!$B917, 1), 1000)</f>
        <v>1000</v>
      </c>
      <c r="Z930" s="30">
        <f>IFERROR(FIND("-", 'Upload Data'!$B917, Y930 + 1), 1000)</f>
        <v>1000</v>
      </c>
      <c r="AA930" s="30" t="str">
        <f>IFERROR(LEFT('Upload Data'!$B917, Y930 - 1), "")</f>
        <v/>
      </c>
      <c r="AB930" s="30" t="str">
        <f>IFERROR(MID('Upload Data'!$B917, Y930 + 1, Z930 - Y930 - 1), "")</f>
        <v/>
      </c>
      <c r="AC930" s="30">
        <f>IFERROR(VALUE(RIGHT('Upload Data'!$B917, 6)), -1)</f>
        <v>-1</v>
      </c>
    </row>
    <row r="931" spans="1:29">
      <c r="A931" s="29">
        <f t="shared" si="116"/>
        <v>918</v>
      </c>
      <c r="B931" s="28" t="b">
        <f>NOT(IFERROR('Upload Data'!A918 = "ERROR", TRUE))</f>
        <v>1</v>
      </c>
      <c r="C931" s="28">
        <f t="shared" si="117"/>
        <v>918</v>
      </c>
      <c r="D931" s="30" t="b">
        <f>IF(B931, ('Upload Data'!A918 &amp; 'Upload Data'!B918 &amp; 'Upload Data'!D918 &amp; 'Upload Data'!E918 &amp; 'Upload Data'!F918) &lt;&gt; "", FALSE)</f>
        <v>0</v>
      </c>
      <c r="E931" s="28" t="str">
        <f t="shared" si="113"/>
        <v/>
      </c>
      <c r="F931" s="28" t="str">
        <f t="shared" si="114"/>
        <v/>
      </c>
      <c r="G931" s="30" t="b">
        <f t="shared" si="115"/>
        <v>1</v>
      </c>
      <c r="H931" s="30" t="b">
        <f>IFERROR(AND(OR(NOT(D931), 'Upload Data'!$A918 &lt;&gt; "", 'Upload Data'!$B918 &lt;&gt; ""), I931, J931, S931 &lt;= 1), FALSE)</f>
        <v>1</v>
      </c>
      <c r="I931" s="30" t="b">
        <f t="shared" si="118"/>
        <v>1</v>
      </c>
      <c r="J931" s="30" t="b">
        <f t="shared" si="119"/>
        <v>1</v>
      </c>
      <c r="K931" s="31" t="s">
        <v>81</v>
      </c>
      <c r="L931" s="31" t="s">
        <v>81</v>
      </c>
      <c r="M931" s="30" t="b">
        <f>IFERROR(OR(NOT(D931), 'Upload Data'!E918 &lt;&gt; ""), FALSE)</f>
        <v>1</v>
      </c>
      <c r="N931" s="30" t="b">
        <f>IFERROR(OR(AND(NOT(D931), 'Upload Data'!F918 = ""), IFERROR(MATCH('Upload Data'!F918, listTradingRelationship, 0), FALSE)), FALSE)</f>
        <v>1</v>
      </c>
      <c r="O931" s="30"/>
      <c r="P931" s="30"/>
      <c r="Q931" s="30"/>
      <c r="R931" s="30" t="str">
        <f>IFERROR(IF('Upload Data'!$A918 &lt;&gt; "", 'Upload Data'!$A918, 'Upload Data'!$B918) &amp; "-" &amp; 'Upload Data'!$C918, "-")</f>
        <v>-</v>
      </c>
      <c r="S931" s="30">
        <f t="shared" si="120"/>
        <v>0</v>
      </c>
      <c r="T931" s="30"/>
      <c r="U931" s="30" t="b">
        <f>IFERROR(OR('Upload Data'!$A918 = "", IFERROR(AND(LEN('Upload Data'!$A918 ) = 11, LEFT('Upload Data'!$A918, 4) = "FSC-", MID('Upload Data'!$A918, 5, 1) &gt;= "A", MID('Upload Data'!$A918, 5, 1) &lt;= "Z", V931 &gt; 0, INT(V931) = V931), FALSE)), FALSE)</f>
        <v>1</v>
      </c>
      <c r="V931" s="30">
        <f>IFERROR(VALUE(RIGHT('Upload Data'!$A918, 6)), -1)</f>
        <v>-1</v>
      </c>
      <c r="W931" s="30"/>
      <c r="X931" s="30" t="b">
        <f>IFERROR(OR('Upload Data'!$B918 = "", IFERROR(AND(LEN(AA931) &gt;= 2, MATCH(AB931, listCertificateTypes, 0), AC931 &gt; -1, INT(AC931) = AC931), FALSE)), FALSE)</f>
        <v>1</v>
      </c>
      <c r="Y931" s="30">
        <f>IFERROR(FIND("-", 'Upload Data'!$B918, 1), 1000)</f>
        <v>1000</v>
      </c>
      <c r="Z931" s="30">
        <f>IFERROR(FIND("-", 'Upload Data'!$B918, Y931 + 1), 1000)</f>
        <v>1000</v>
      </c>
      <c r="AA931" s="30" t="str">
        <f>IFERROR(LEFT('Upload Data'!$B918, Y931 - 1), "")</f>
        <v/>
      </c>
      <c r="AB931" s="30" t="str">
        <f>IFERROR(MID('Upload Data'!$B918, Y931 + 1, Z931 - Y931 - 1), "")</f>
        <v/>
      </c>
      <c r="AC931" s="30">
        <f>IFERROR(VALUE(RIGHT('Upload Data'!$B918, 6)), -1)</f>
        <v>-1</v>
      </c>
    </row>
    <row r="932" spans="1:29">
      <c r="A932" s="29">
        <f t="shared" si="116"/>
        <v>919</v>
      </c>
      <c r="B932" s="28" t="b">
        <f>NOT(IFERROR('Upload Data'!A919 = "ERROR", TRUE))</f>
        <v>1</v>
      </c>
      <c r="C932" s="28">
        <f t="shared" si="117"/>
        <v>919</v>
      </c>
      <c r="D932" s="30" t="b">
        <f>IF(B932, ('Upload Data'!A919 &amp; 'Upload Data'!B919 &amp; 'Upload Data'!D919 &amp; 'Upload Data'!E919 &amp; 'Upload Data'!F919) &lt;&gt; "", FALSE)</f>
        <v>0</v>
      </c>
      <c r="E932" s="28" t="str">
        <f t="shared" si="113"/>
        <v/>
      </c>
      <c r="F932" s="28" t="str">
        <f t="shared" si="114"/>
        <v/>
      </c>
      <c r="G932" s="30" t="b">
        <f t="shared" si="115"/>
        <v>1</v>
      </c>
      <c r="H932" s="30" t="b">
        <f>IFERROR(AND(OR(NOT(D932), 'Upload Data'!$A919 &lt;&gt; "", 'Upload Data'!$B919 &lt;&gt; ""), I932, J932, S932 &lt;= 1), FALSE)</f>
        <v>1</v>
      </c>
      <c r="I932" s="30" t="b">
        <f t="shared" si="118"/>
        <v>1</v>
      </c>
      <c r="J932" s="30" t="b">
        <f t="shared" si="119"/>
        <v>1</v>
      </c>
      <c r="K932" s="31" t="s">
        <v>81</v>
      </c>
      <c r="L932" s="31" t="s">
        <v>81</v>
      </c>
      <c r="M932" s="30" t="b">
        <f>IFERROR(OR(NOT(D932), 'Upload Data'!E919 &lt;&gt; ""), FALSE)</f>
        <v>1</v>
      </c>
      <c r="N932" s="30" t="b">
        <f>IFERROR(OR(AND(NOT(D932), 'Upload Data'!F919 = ""), IFERROR(MATCH('Upload Data'!F919, listTradingRelationship, 0), FALSE)), FALSE)</f>
        <v>1</v>
      </c>
      <c r="O932" s="30"/>
      <c r="P932" s="30"/>
      <c r="Q932" s="30"/>
      <c r="R932" s="30" t="str">
        <f>IFERROR(IF('Upload Data'!$A919 &lt;&gt; "", 'Upload Data'!$A919, 'Upload Data'!$B919) &amp; "-" &amp; 'Upload Data'!$C919, "-")</f>
        <v>-</v>
      </c>
      <c r="S932" s="30">
        <f t="shared" si="120"/>
        <v>0</v>
      </c>
      <c r="T932" s="30"/>
      <c r="U932" s="30" t="b">
        <f>IFERROR(OR('Upload Data'!$A919 = "", IFERROR(AND(LEN('Upload Data'!$A919 ) = 11, LEFT('Upload Data'!$A919, 4) = "FSC-", MID('Upload Data'!$A919, 5, 1) &gt;= "A", MID('Upload Data'!$A919, 5, 1) &lt;= "Z", V932 &gt; 0, INT(V932) = V932), FALSE)), FALSE)</f>
        <v>1</v>
      </c>
      <c r="V932" s="30">
        <f>IFERROR(VALUE(RIGHT('Upload Data'!$A919, 6)), -1)</f>
        <v>-1</v>
      </c>
      <c r="W932" s="30"/>
      <c r="X932" s="30" t="b">
        <f>IFERROR(OR('Upload Data'!$B919 = "", IFERROR(AND(LEN(AA932) &gt;= 2, MATCH(AB932, listCertificateTypes, 0), AC932 &gt; -1, INT(AC932) = AC932), FALSE)), FALSE)</f>
        <v>1</v>
      </c>
      <c r="Y932" s="30">
        <f>IFERROR(FIND("-", 'Upload Data'!$B919, 1), 1000)</f>
        <v>1000</v>
      </c>
      <c r="Z932" s="30">
        <f>IFERROR(FIND("-", 'Upload Data'!$B919, Y932 + 1), 1000)</f>
        <v>1000</v>
      </c>
      <c r="AA932" s="30" t="str">
        <f>IFERROR(LEFT('Upload Data'!$B919, Y932 - 1), "")</f>
        <v/>
      </c>
      <c r="AB932" s="30" t="str">
        <f>IFERROR(MID('Upload Data'!$B919, Y932 + 1, Z932 - Y932 - 1), "")</f>
        <v/>
      </c>
      <c r="AC932" s="30">
        <f>IFERROR(VALUE(RIGHT('Upload Data'!$B919, 6)), -1)</f>
        <v>-1</v>
      </c>
    </row>
    <row r="933" spans="1:29">
      <c r="A933" s="29">
        <f t="shared" si="116"/>
        <v>920</v>
      </c>
      <c r="B933" s="28" t="b">
        <f>NOT(IFERROR('Upload Data'!A920 = "ERROR", TRUE))</f>
        <v>1</v>
      </c>
      <c r="C933" s="28">
        <f t="shared" si="117"/>
        <v>920</v>
      </c>
      <c r="D933" s="30" t="b">
        <f>IF(B933, ('Upload Data'!A920 &amp; 'Upload Data'!B920 &amp; 'Upload Data'!D920 &amp; 'Upload Data'!E920 &amp; 'Upload Data'!F920) &lt;&gt; "", FALSE)</f>
        <v>0</v>
      </c>
      <c r="E933" s="28" t="str">
        <f t="shared" si="113"/>
        <v/>
      </c>
      <c r="F933" s="28" t="str">
        <f t="shared" si="114"/>
        <v/>
      </c>
      <c r="G933" s="30" t="b">
        <f t="shared" si="115"/>
        <v>1</v>
      </c>
      <c r="H933" s="30" t="b">
        <f>IFERROR(AND(OR(NOT(D933), 'Upload Data'!$A920 &lt;&gt; "", 'Upload Data'!$B920 &lt;&gt; ""), I933, J933, S933 &lt;= 1), FALSE)</f>
        <v>1</v>
      </c>
      <c r="I933" s="30" t="b">
        <f t="shared" si="118"/>
        <v>1</v>
      </c>
      <c r="J933" s="30" t="b">
        <f t="shared" si="119"/>
        <v>1</v>
      </c>
      <c r="K933" s="31" t="s">
        <v>81</v>
      </c>
      <c r="L933" s="31" t="s">
        <v>81</v>
      </c>
      <c r="M933" s="30" t="b">
        <f>IFERROR(OR(NOT(D933), 'Upload Data'!E920 &lt;&gt; ""), FALSE)</f>
        <v>1</v>
      </c>
      <c r="N933" s="30" t="b">
        <f>IFERROR(OR(AND(NOT(D933), 'Upload Data'!F920 = ""), IFERROR(MATCH('Upload Data'!F920, listTradingRelationship, 0), FALSE)), FALSE)</f>
        <v>1</v>
      </c>
      <c r="O933" s="30"/>
      <c r="P933" s="30"/>
      <c r="Q933" s="30"/>
      <c r="R933" s="30" t="str">
        <f>IFERROR(IF('Upload Data'!$A920 &lt;&gt; "", 'Upload Data'!$A920, 'Upload Data'!$B920) &amp; "-" &amp; 'Upload Data'!$C920, "-")</f>
        <v>-</v>
      </c>
      <c r="S933" s="30">
        <f t="shared" si="120"/>
        <v>0</v>
      </c>
      <c r="T933" s="30"/>
      <c r="U933" s="30" t="b">
        <f>IFERROR(OR('Upload Data'!$A920 = "", IFERROR(AND(LEN('Upload Data'!$A920 ) = 11, LEFT('Upload Data'!$A920, 4) = "FSC-", MID('Upload Data'!$A920, 5, 1) &gt;= "A", MID('Upload Data'!$A920, 5, 1) &lt;= "Z", V933 &gt; 0, INT(V933) = V933), FALSE)), FALSE)</f>
        <v>1</v>
      </c>
      <c r="V933" s="30">
        <f>IFERROR(VALUE(RIGHT('Upload Data'!$A920, 6)), -1)</f>
        <v>-1</v>
      </c>
      <c r="W933" s="30"/>
      <c r="X933" s="30" t="b">
        <f>IFERROR(OR('Upload Data'!$B920 = "", IFERROR(AND(LEN(AA933) &gt;= 2, MATCH(AB933, listCertificateTypes, 0), AC933 &gt; -1, INT(AC933) = AC933), FALSE)), FALSE)</f>
        <v>1</v>
      </c>
      <c r="Y933" s="30">
        <f>IFERROR(FIND("-", 'Upload Data'!$B920, 1), 1000)</f>
        <v>1000</v>
      </c>
      <c r="Z933" s="30">
        <f>IFERROR(FIND("-", 'Upload Data'!$B920, Y933 + 1), 1000)</f>
        <v>1000</v>
      </c>
      <c r="AA933" s="30" t="str">
        <f>IFERROR(LEFT('Upload Data'!$B920, Y933 - 1), "")</f>
        <v/>
      </c>
      <c r="AB933" s="30" t="str">
        <f>IFERROR(MID('Upload Data'!$B920, Y933 + 1, Z933 - Y933 - 1), "")</f>
        <v/>
      </c>
      <c r="AC933" s="30">
        <f>IFERROR(VALUE(RIGHT('Upload Data'!$B920, 6)), -1)</f>
        <v>-1</v>
      </c>
    </row>
    <row r="934" spans="1:29">
      <c r="A934" s="29">
        <f t="shared" si="116"/>
        <v>921</v>
      </c>
      <c r="B934" s="28" t="b">
        <f>NOT(IFERROR('Upload Data'!A921 = "ERROR", TRUE))</f>
        <v>1</v>
      </c>
      <c r="C934" s="28">
        <f t="shared" si="117"/>
        <v>921</v>
      </c>
      <c r="D934" s="30" t="b">
        <f>IF(B934, ('Upload Data'!A921 &amp; 'Upload Data'!B921 &amp; 'Upload Data'!D921 &amp; 'Upload Data'!E921 &amp; 'Upload Data'!F921) &lt;&gt; "", FALSE)</f>
        <v>0</v>
      </c>
      <c r="E934" s="28" t="str">
        <f t="shared" si="113"/>
        <v/>
      </c>
      <c r="F934" s="28" t="str">
        <f t="shared" si="114"/>
        <v/>
      </c>
      <c r="G934" s="30" t="b">
        <f t="shared" si="115"/>
        <v>1</v>
      </c>
      <c r="H934" s="30" t="b">
        <f>IFERROR(AND(OR(NOT(D934), 'Upload Data'!$A921 &lt;&gt; "", 'Upload Data'!$B921 &lt;&gt; ""), I934, J934, S934 &lt;= 1), FALSE)</f>
        <v>1</v>
      </c>
      <c r="I934" s="30" t="b">
        <f t="shared" si="118"/>
        <v>1</v>
      </c>
      <c r="J934" s="30" t="b">
        <f t="shared" si="119"/>
        <v>1</v>
      </c>
      <c r="K934" s="31" t="s">
        <v>81</v>
      </c>
      <c r="L934" s="31" t="s">
        <v>81</v>
      </c>
      <c r="M934" s="30" t="b">
        <f>IFERROR(OR(NOT(D934), 'Upload Data'!E921 &lt;&gt; ""), FALSE)</f>
        <v>1</v>
      </c>
      <c r="N934" s="30" t="b">
        <f>IFERROR(OR(AND(NOT(D934), 'Upload Data'!F921 = ""), IFERROR(MATCH('Upload Data'!F921, listTradingRelationship, 0), FALSE)), FALSE)</f>
        <v>1</v>
      </c>
      <c r="O934" s="30"/>
      <c r="P934" s="30"/>
      <c r="Q934" s="30"/>
      <c r="R934" s="30" t="str">
        <f>IFERROR(IF('Upload Data'!$A921 &lt;&gt; "", 'Upload Data'!$A921, 'Upload Data'!$B921) &amp; "-" &amp; 'Upload Data'!$C921, "-")</f>
        <v>-</v>
      </c>
      <c r="S934" s="30">
        <f t="shared" si="120"/>
        <v>0</v>
      </c>
      <c r="T934" s="30"/>
      <c r="U934" s="30" t="b">
        <f>IFERROR(OR('Upload Data'!$A921 = "", IFERROR(AND(LEN('Upload Data'!$A921 ) = 11, LEFT('Upload Data'!$A921, 4) = "FSC-", MID('Upload Data'!$A921, 5, 1) &gt;= "A", MID('Upload Data'!$A921, 5, 1) &lt;= "Z", V934 &gt; 0, INT(V934) = V934), FALSE)), FALSE)</f>
        <v>1</v>
      </c>
      <c r="V934" s="30">
        <f>IFERROR(VALUE(RIGHT('Upload Data'!$A921, 6)), -1)</f>
        <v>-1</v>
      </c>
      <c r="W934" s="30"/>
      <c r="X934" s="30" t="b">
        <f>IFERROR(OR('Upload Data'!$B921 = "", IFERROR(AND(LEN(AA934) &gt;= 2, MATCH(AB934, listCertificateTypes, 0), AC934 &gt; -1, INT(AC934) = AC934), FALSE)), FALSE)</f>
        <v>1</v>
      </c>
      <c r="Y934" s="30">
        <f>IFERROR(FIND("-", 'Upload Data'!$B921, 1), 1000)</f>
        <v>1000</v>
      </c>
      <c r="Z934" s="30">
        <f>IFERROR(FIND("-", 'Upload Data'!$B921, Y934 + 1), 1000)</f>
        <v>1000</v>
      </c>
      <c r="AA934" s="30" t="str">
        <f>IFERROR(LEFT('Upload Data'!$B921, Y934 - 1), "")</f>
        <v/>
      </c>
      <c r="AB934" s="30" t="str">
        <f>IFERROR(MID('Upload Data'!$B921, Y934 + 1, Z934 - Y934 - 1), "")</f>
        <v/>
      </c>
      <c r="AC934" s="30">
        <f>IFERROR(VALUE(RIGHT('Upload Data'!$B921, 6)), -1)</f>
        <v>-1</v>
      </c>
    </row>
    <row r="935" spans="1:29">
      <c r="A935" s="29">
        <f t="shared" si="116"/>
        <v>922</v>
      </c>
      <c r="B935" s="28" t="b">
        <f>NOT(IFERROR('Upload Data'!A922 = "ERROR", TRUE))</f>
        <v>1</v>
      </c>
      <c r="C935" s="28">
        <f t="shared" si="117"/>
        <v>922</v>
      </c>
      <c r="D935" s="30" t="b">
        <f>IF(B935, ('Upload Data'!A922 &amp; 'Upload Data'!B922 &amp; 'Upload Data'!D922 &amp; 'Upload Data'!E922 &amp; 'Upload Data'!F922) &lt;&gt; "", FALSE)</f>
        <v>0</v>
      </c>
      <c r="E935" s="28" t="str">
        <f t="shared" ref="E935:E998" si="121">IF(AND(D935, G935), A935, "")</f>
        <v/>
      </c>
      <c r="F935" s="28" t="str">
        <f t="shared" ref="F935:F998" si="122">IF(AND(D935, NOT(G935)), A935, "")</f>
        <v/>
      </c>
      <c r="G935" s="30" t="b">
        <f t="shared" si="115"/>
        <v>1</v>
      </c>
      <c r="H935" s="30" t="b">
        <f>IFERROR(AND(OR(NOT(D935), 'Upload Data'!$A922 &lt;&gt; "", 'Upload Data'!$B922 &lt;&gt; ""), I935, J935, S935 &lt;= 1), FALSE)</f>
        <v>1</v>
      </c>
      <c r="I935" s="30" t="b">
        <f t="shared" si="118"/>
        <v>1</v>
      </c>
      <c r="J935" s="30" t="b">
        <f t="shared" si="119"/>
        <v>1</v>
      </c>
      <c r="K935" s="31" t="s">
        <v>81</v>
      </c>
      <c r="L935" s="31" t="s">
        <v>81</v>
      </c>
      <c r="M935" s="30" t="b">
        <f>IFERROR(OR(NOT(D935), 'Upload Data'!E922 &lt;&gt; ""), FALSE)</f>
        <v>1</v>
      </c>
      <c r="N935" s="30" t="b">
        <f>IFERROR(OR(AND(NOT(D935), 'Upload Data'!F922 = ""), IFERROR(MATCH('Upload Data'!F922, listTradingRelationship, 0), FALSE)), FALSE)</f>
        <v>1</v>
      </c>
      <c r="O935" s="30"/>
      <c r="P935" s="30"/>
      <c r="Q935" s="30"/>
      <c r="R935" s="30" t="str">
        <f>IFERROR(IF('Upload Data'!$A922 &lt;&gt; "", 'Upload Data'!$A922, 'Upload Data'!$B922) &amp; "-" &amp; 'Upload Data'!$C922, "-")</f>
        <v>-</v>
      </c>
      <c r="S935" s="30">
        <f t="shared" si="120"/>
        <v>0</v>
      </c>
      <c r="T935" s="30"/>
      <c r="U935" s="30" t="b">
        <f>IFERROR(OR('Upload Data'!$A922 = "", IFERROR(AND(LEN('Upload Data'!$A922 ) = 11, LEFT('Upload Data'!$A922, 4) = "FSC-", MID('Upload Data'!$A922, 5, 1) &gt;= "A", MID('Upload Data'!$A922, 5, 1) &lt;= "Z", V935 &gt; 0, INT(V935) = V935), FALSE)), FALSE)</f>
        <v>1</v>
      </c>
      <c r="V935" s="30">
        <f>IFERROR(VALUE(RIGHT('Upload Data'!$A922, 6)), -1)</f>
        <v>-1</v>
      </c>
      <c r="W935" s="30"/>
      <c r="X935" s="30" t="b">
        <f>IFERROR(OR('Upload Data'!$B922 = "", IFERROR(AND(LEN(AA935) &gt;= 2, MATCH(AB935, listCertificateTypes, 0), AC935 &gt; -1, INT(AC935) = AC935), FALSE)), FALSE)</f>
        <v>1</v>
      </c>
      <c r="Y935" s="30">
        <f>IFERROR(FIND("-", 'Upload Data'!$B922, 1), 1000)</f>
        <v>1000</v>
      </c>
      <c r="Z935" s="30">
        <f>IFERROR(FIND("-", 'Upload Data'!$B922, Y935 + 1), 1000)</f>
        <v>1000</v>
      </c>
      <c r="AA935" s="30" t="str">
        <f>IFERROR(LEFT('Upload Data'!$B922, Y935 - 1), "")</f>
        <v/>
      </c>
      <c r="AB935" s="30" t="str">
        <f>IFERROR(MID('Upload Data'!$B922, Y935 + 1, Z935 - Y935 - 1), "")</f>
        <v/>
      </c>
      <c r="AC935" s="30">
        <f>IFERROR(VALUE(RIGHT('Upload Data'!$B922, 6)), -1)</f>
        <v>-1</v>
      </c>
    </row>
    <row r="936" spans="1:29">
      <c r="A936" s="29">
        <f t="shared" si="116"/>
        <v>923</v>
      </c>
      <c r="B936" s="28" t="b">
        <f>NOT(IFERROR('Upload Data'!A923 = "ERROR", TRUE))</f>
        <v>1</v>
      </c>
      <c r="C936" s="28">
        <f t="shared" si="117"/>
        <v>923</v>
      </c>
      <c r="D936" s="30" t="b">
        <f>IF(B936, ('Upload Data'!A923 &amp; 'Upload Data'!B923 &amp; 'Upload Data'!D923 &amp; 'Upload Data'!E923 &amp; 'Upload Data'!F923) &lt;&gt; "", FALSE)</f>
        <v>0</v>
      </c>
      <c r="E936" s="28" t="str">
        <f t="shared" si="121"/>
        <v/>
      </c>
      <c r="F936" s="28" t="str">
        <f t="shared" si="122"/>
        <v/>
      </c>
      <c r="G936" s="30" t="b">
        <f t="shared" si="115"/>
        <v>1</v>
      </c>
      <c r="H936" s="30" t="b">
        <f>IFERROR(AND(OR(NOT(D936), 'Upload Data'!$A923 &lt;&gt; "", 'Upload Data'!$B923 &lt;&gt; ""), I936, J936, S936 &lt;= 1), FALSE)</f>
        <v>1</v>
      </c>
      <c r="I936" s="30" t="b">
        <f t="shared" si="118"/>
        <v>1</v>
      </c>
      <c r="J936" s="30" t="b">
        <f t="shared" si="119"/>
        <v>1</v>
      </c>
      <c r="K936" s="31" t="s">
        <v>81</v>
      </c>
      <c r="L936" s="31" t="s">
        <v>81</v>
      </c>
      <c r="M936" s="30" t="b">
        <f>IFERROR(OR(NOT(D936), 'Upload Data'!E923 &lt;&gt; ""), FALSE)</f>
        <v>1</v>
      </c>
      <c r="N936" s="30" t="b">
        <f>IFERROR(OR(AND(NOT(D936), 'Upload Data'!F923 = ""), IFERROR(MATCH('Upload Data'!F923, listTradingRelationship, 0), FALSE)), FALSE)</f>
        <v>1</v>
      </c>
      <c r="O936" s="30"/>
      <c r="P936" s="30"/>
      <c r="Q936" s="30"/>
      <c r="R936" s="30" t="str">
        <f>IFERROR(IF('Upload Data'!$A923 &lt;&gt; "", 'Upload Data'!$A923, 'Upload Data'!$B923) &amp; "-" &amp; 'Upload Data'!$C923, "-")</f>
        <v>-</v>
      </c>
      <c r="S936" s="30">
        <f t="shared" si="120"/>
        <v>0</v>
      </c>
      <c r="T936" s="30"/>
      <c r="U936" s="30" t="b">
        <f>IFERROR(OR('Upload Data'!$A923 = "", IFERROR(AND(LEN('Upload Data'!$A923 ) = 11, LEFT('Upload Data'!$A923, 4) = "FSC-", MID('Upload Data'!$A923, 5, 1) &gt;= "A", MID('Upload Data'!$A923, 5, 1) &lt;= "Z", V936 &gt; 0, INT(V936) = V936), FALSE)), FALSE)</f>
        <v>1</v>
      </c>
      <c r="V936" s="30">
        <f>IFERROR(VALUE(RIGHT('Upload Data'!$A923, 6)), -1)</f>
        <v>-1</v>
      </c>
      <c r="W936" s="30"/>
      <c r="X936" s="30" t="b">
        <f>IFERROR(OR('Upload Data'!$B923 = "", IFERROR(AND(LEN(AA936) &gt;= 2, MATCH(AB936, listCertificateTypes, 0), AC936 &gt; -1, INT(AC936) = AC936), FALSE)), FALSE)</f>
        <v>1</v>
      </c>
      <c r="Y936" s="30">
        <f>IFERROR(FIND("-", 'Upload Data'!$B923, 1), 1000)</f>
        <v>1000</v>
      </c>
      <c r="Z936" s="30">
        <f>IFERROR(FIND("-", 'Upload Data'!$B923, Y936 + 1), 1000)</f>
        <v>1000</v>
      </c>
      <c r="AA936" s="30" t="str">
        <f>IFERROR(LEFT('Upload Data'!$B923, Y936 - 1), "")</f>
        <v/>
      </c>
      <c r="AB936" s="30" t="str">
        <f>IFERROR(MID('Upload Data'!$B923, Y936 + 1, Z936 - Y936 - 1), "")</f>
        <v/>
      </c>
      <c r="AC936" s="30">
        <f>IFERROR(VALUE(RIGHT('Upload Data'!$B923, 6)), -1)</f>
        <v>-1</v>
      </c>
    </row>
    <row r="937" spans="1:29">
      <c r="A937" s="29">
        <f t="shared" si="116"/>
        <v>924</v>
      </c>
      <c r="B937" s="28" t="b">
        <f>NOT(IFERROR('Upload Data'!A924 = "ERROR", TRUE))</f>
        <v>1</v>
      </c>
      <c r="C937" s="28">
        <f t="shared" si="117"/>
        <v>924</v>
      </c>
      <c r="D937" s="30" t="b">
        <f>IF(B937, ('Upload Data'!A924 &amp; 'Upload Data'!B924 &amp; 'Upload Data'!D924 &amp; 'Upload Data'!E924 &amp; 'Upload Data'!F924) &lt;&gt; "", FALSE)</f>
        <v>0</v>
      </c>
      <c r="E937" s="28" t="str">
        <f t="shared" si="121"/>
        <v/>
      </c>
      <c r="F937" s="28" t="str">
        <f t="shared" si="122"/>
        <v/>
      </c>
      <c r="G937" s="30" t="b">
        <f t="shared" si="115"/>
        <v>1</v>
      </c>
      <c r="H937" s="30" t="b">
        <f>IFERROR(AND(OR(NOT(D937), 'Upload Data'!$A924 &lt;&gt; "", 'Upload Data'!$B924 &lt;&gt; ""), I937, J937, S937 &lt;= 1), FALSE)</f>
        <v>1</v>
      </c>
      <c r="I937" s="30" t="b">
        <f t="shared" si="118"/>
        <v>1</v>
      </c>
      <c r="J937" s="30" t="b">
        <f t="shared" si="119"/>
        <v>1</v>
      </c>
      <c r="K937" s="31" t="s">
        <v>81</v>
      </c>
      <c r="L937" s="31" t="s">
        <v>81</v>
      </c>
      <c r="M937" s="30" t="b">
        <f>IFERROR(OR(NOT(D937), 'Upload Data'!E924 &lt;&gt; ""), FALSE)</f>
        <v>1</v>
      </c>
      <c r="N937" s="30" t="b">
        <f>IFERROR(OR(AND(NOT(D937), 'Upload Data'!F924 = ""), IFERROR(MATCH('Upload Data'!F924, listTradingRelationship, 0), FALSE)), FALSE)</f>
        <v>1</v>
      </c>
      <c r="O937" s="30"/>
      <c r="P937" s="30"/>
      <c r="Q937" s="30"/>
      <c r="R937" s="30" t="str">
        <f>IFERROR(IF('Upload Data'!$A924 &lt;&gt; "", 'Upload Data'!$A924, 'Upload Data'!$B924) &amp; "-" &amp; 'Upload Data'!$C924, "-")</f>
        <v>-</v>
      </c>
      <c r="S937" s="30">
        <f t="shared" si="120"/>
        <v>0</v>
      </c>
      <c r="T937" s="30"/>
      <c r="U937" s="30" t="b">
        <f>IFERROR(OR('Upload Data'!$A924 = "", IFERROR(AND(LEN('Upload Data'!$A924 ) = 11, LEFT('Upload Data'!$A924, 4) = "FSC-", MID('Upload Data'!$A924, 5, 1) &gt;= "A", MID('Upload Data'!$A924, 5, 1) &lt;= "Z", V937 &gt; 0, INT(V937) = V937), FALSE)), FALSE)</f>
        <v>1</v>
      </c>
      <c r="V937" s="30">
        <f>IFERROR(VALUE(RIGHT('Upload Data'!$A924, 6)), -1)</f>
        <v>-1</v>
      </c>
      <c r="W937" s="30"/>
      <c r="X937" s="30" t="b">
        <f>IFERROR(OR('Upload Data'!$B924 = "", IFERROR(AND(LEN(AA937) &gt;= 2, MATCH(AB937, listCertificateTypes, 0), AC937 &gt; -1, INT(AC937) = AC937), FALSE)), FALSE)</f>
        <v>1</v>
      </c>
      <c r="Y937" s="30">
        <f>IFERROR(FIND("-", 'Upload Data'!$B924, 1), 1000)</f>
        <v>1000</v>
      </c>
      <c r="Z937" s="30">
        <f>IFERROR(FIND("-", 'Upload Data'!$B924, Y937 + 1), 1000)</f>
        <v>1000</v>
      </c>
      <c r="AA937" s="30" t="str">
        <f>IFERROR(LEFT('Upload Data'!$B924, Y937 - 1), "")</f>
        <v/>
      </c>
      <c r="AB937" s="30" t="str">
        <f>IFERROR(MID('Upload Data'!$B924, Y937 + 1, Z937 - Y937 - 1), "")</f>
        <v/>
      </c>
      <c r="AC937" s="30">
        <f>IFERROR(VALUE(RIGHT('Upload Data'!$B924, 6)), -1)</f>
        <v>-1</v>
      </c>
    </row>
    <row r="938" spans="1:29">
      <c r="A938" s="29">
        <f t="shared" si="116"/>
        <v>925</v>
      </c>
      <c r="B938" s="28" t="b">
        <f>NOT(IFERROR('Upload Data'!A925 = "ERROR", TRUE))</f>
        <v>1</v>
      </c>
      <c r="C938" s="28">
        <f t="shared" si="117"/>
        <v>925</v>
      </c>
      <c r="D938" s="30" t="b">
        <f>IF(B938, ('Upload Data'!A925 &amp; 'Upload Data'!B925 &amp; 'Upload Data'!D925 &amp; 'Upload Data'!E925 &amp; 'Upload Data'!F925) &lt;&gt; "", FALSE)</f>
        <v>0</v>
      </c>
      <c r="E938" s="28" t="str">
        <f t="shared" si="121"/>
        <v/>
      </c>
      <c r="F938" s="28" t="str">
        <f t="shared" si="122"/>
        <v/>
      </c>
      <c r="G938" s="30" t="b">
        <f t="shared" si="115"/>
        <v>1</v>
      </c>
      <c r="H938" s="30" t="b">
        <f>IFERROR(AND(OR(NOT(D938), 'Upload Data'!$A925 &lt;&gt; "", 'Upload Data'!$B925 &lt;&gt; ""), I938, J938, S938 &lt;= 1), FALSE)</f>
        <v>1</v>
      </c>
      <c r="I938" s="30" t="b">
        <f t="shared" si="118"/>
        <v>1</v>
      </c>
      <c r="J938" s="30" t="b">
        <f t="shared" si="119"/>
        <v>1</v>
      </c>
      <c r="K938" s="31" t="s">
        <v>81</v>
      </c>
      <c r="L938" s="31" t="s">
        <v>81</v>
      </c>
      <c r="M938" s="30" t="b">
        <f>IFERROR(OR(NOT(D938), 'Upload Data'!E925 &lt;&gt; ""), FALSE)</f>
        <v>1</v>
      </c>
      <c r="N938" s="30" t="b">
        <f>IFERROR(OR(AND(NOT(D938), 'Upload Data'!F925 = ""), IFERROR(MATCH('Upload Data'!F925, listTradingRelationship, 0), FALSE)), FALSE)</f>
        <v>1</v>
      </c>
      <c r="O938" s="30"/>
      <c r="P938" s="30"/>
      <c r="Q938" s="30"/>
      <c r="R938" s="30" t="str">
        <f>IFERROR(IF('Upload Data'!$A925 &lt;&gt; "", 'Upload Data'!$A925, 'Upload Data'!$B925) &amp; "-" &amp; 'Upload Data'!$C925, "-")</f>
        <v>-</v>
      </c>
      <c r="S938" s="30">
        <f t="shared" si="120"/>
        <v>0</v>
      </c>
      <c r="T938" s="30"/>
      <c r="U938" s="30" t="b">
        <f>IFERROR(OR('Upload Data'!$A925 = "", IFERROR(AND(LEN('Upload Data'!$A925 ) = 11, LEFT('Upload Data'!$A925, 4) = "FSC-", MID('Upload Data'!$A925, 5, 1) &gt;= "A", MID('Upload Data'!$A925, 5, 1) &lt;= "Z", V938 &gt; 0, INT(V938) = V938), FALSE)), FALSE)</f>
        <v>1</v>
      </c>
      <c r="V938" s="30">
        <f>IFERROR(VALUE(RIGHT('Upload Data'!$A925, 6)), -1)</f>
        <v>-1</v>
      </c>
      <c r="W938" s="30"/>
      <c r="X938" s="30" t="b">
        <f>IFERROR(OR('Upload Data'!$B925 = "", IFERROR(AND(LEN(AA938) &gt;= 2, MATCH(AB938, listCertificateTypes, 0), AC938 &gt; -1, INT(AC938) = AC938), FALSE)), FALSE)</f>
        <v>1</v>
      </c>
      <c r="Y938" s="30">
        <f>IFERROR(FIND("-", 'Upload Data'!$B925, 1), 1000)</f>
        <v>1000</v>
      </c>
      <c r="Z938" s="30">
        <f>IFERROR(FIND("-", 'Upload Data'!$B925, Y938 + 1), 1000)</f>
        <v>1000</v>
      </c>
      <c r="AA938" s="30" t="str">
        <f>IFERROR(LEFT('Upload Data'!$B925, Y938 - 1), "")</f>
        <v/>
      </c>
      <c r="AB938" s="30" t="str">
        <f>IFERROR(MID('Upload Data'!$B925, Y938 + 1, Z938 - Y938 - 1), "")</f>
        <v/>
      </c>
      <c r="AC938" s="30">
        <f>IFERROR(VALUE(RIGHT('Upload Data'!$B925, 6)), -1)</f>
        <v>-1</v>
      </c>
    </row>
    <row r="939" spans="1:29">
      <c r="A939" s="29">
        <f t="shared" si="116"/>
        <v>926</v>
      </c>
      <c r="B939" s="28" t="b">
        <f>NOT(IFERROR('Upload Data'!A926 = "ERROR", TRUE))</f>
        <v>1</v>
      </c>
      <c r="C939" s="28">
        <f t="shared" si="117"/>
        <v>926</v>
      </c>
      <c r="D939" s="30" t="b">
        <f>IF(B939, ('Upload Data'!A926 &amp; 'Upload Data'!B926 &amp; 'Upload Data'!D926 &amp; 'Upload Data'!E926 &amp; 'Upload Data'!F926) &lt;&gt; "", FALSE)</f>
        <v>0</v>
      </c>
      <c r="E939" s="28" t="str">
        <f t="shared" si="121"/>
        <v/>
      </c>
      <c r="F939" s="28" t="str">
        <f t="shared" si="122"/>
        <v/>
      </c>
      <c r="G939" s="30" t="b">
        <f t="shared" si="115"/>
        <v>1</v>
      </c>
      <c r="H939" s="30" t="b">
        <f>IFERROR(AND(OR(NOT(D939), 'Upload Data'!$A926 &lt;&gt; "", 'Upload Data'!$B926 &lt;&gt; ""), I939, J939, S939 &lt;= 1), FALSE)</f>
        <v>1</v>
      </c>
      <c r="I939" s="30" t="b">
        <f t="shared" si="118"/>
        <v>1</v>
      </c>
      <c r="J939" s="30" t="b">
        <f t="shared" si="119"/>
        <v>1</v>
      </c>
      <c r="K939" s="31" t="s">
        <v>81</v>
      </c>
      <c r="L939" s="31" t="s">
        <v>81</v>
      </c>
      <c r="M939" s="30" t="b">
        <f>IFERROR(OR(NOT(D939), 'Upload Data'!E926 &lt;&gt; ""), FALSE)</f>
        <v>1</v>
      </c>
      <c r="N939" s="30" t="b">
        <f>IFERROR(OR(AND(NOT(D939), 'Upload Data'!F926 = ""), IFERROR(MATCH('Upload Data'!F926, listTradingRelationship, 0), FALSE)), FALSE)</f>
        <v>1</v>
      </c>
      <c r="O939" s="30"/>
      <c r="P939" s="30"/>
      <c r="Q939" s="30"/>
      <c r="R939" s="30" t="str">
        <f>IFERROR(IF('Upload Data'!$A926 &lt;&gt; "", 'Upload Data'!$A926, 'Upload Data'!$B926) &amp; "-" &amp; 'Upload Data'!$C926, "-")</f>
        <v>-</v>
      </c>
      <c r="S939" s="30">
        <f t="shared" si="120"/>
        <v>0</v>
      </c>
      <c r="T939" s="30"/>
      <c r="U939" s="30" t="b">
        <f>IFERROR(OR('Upload Data'!$A926 = "", IFERROR(AND(LEN('Upload Data'!$A926 ) = 11, LEFT('Upload Data'!$A926, 4) = "FSC-", MID('Upload Data'!$A926, 5, 1) &gt;= "A", MID('Upload Data'!$A926, 5, 1) &lt;= "Z", V939 &gt; 0, INT(V939) = V939), FALSE)), FALSE)</f>
        <v>1</v>
      </c>
      <c r="V939" s="30">
        <f>IFERROR(VALUE(RIGHT('Upload Data'!$A926, 6)), -1)</f>
        <v>-1</v>
      </c>
      <c r="W939" s="30"/>
      <c r="X939" s="30" t="b">
        <f>IFERROR(OR('Upload Data'!$B926 = "", IFERROR(AND(LEN(AA939) &gt;= 2, MATCH(AB939, listCertificateTypes, 0), AC939 &gt; -1, INT(AC939) = AC939), FALSE)), FALSE)</f>
        <v>1</v>
      </c>
      <c r="Y939" s="30">
        <f>IFERROR(FIND("-", 'Upload Data'!$B926, 1), 1000)</f>
        <v>1000</v>
      </c>
      <c r="Z939" s="30">
        <f>IFERROR(FIND("-", 'Upload Data'!$B926, Y939 + 1), 1000)</f>
        <v>1000</v>
      </c>
      <c r="AA939" s="30" t="str">
        <f>IFERROR(LEFT('Upload Data'!$B926, Y939 - 1), "")</f>
        <v/>
      </c>
      <c r="AB939" s="30" t="str">
        <f>IFERROR(MID('Upload Data'!$B926, Y939 + 1, Z939 - Y939 - 1), "")</f>
        <v/>
      </c>
      <c r="AC939" s="30">
        <f>IFERROR(VALUE(RIGHT('Upload Data'!$B926, 6)), -1)</f>
        <v>-1</v>
      </c>
    </row>
    <row r="940" spans="1:29">
      <c r="A940" s="29">
        <f t="shared" si="116"/>
        <v>927</v>
      </c>
      <c r="B940" s="28" t="b">
        <f>NOT(IFERROR('Upload Data'!A927 = "ERROR", TRUE))</f>
        <v>1</v>
      </c>
      <c r="C940" s="28">
        <f t="shared" si="117"/>
        <v>927</v>
      </c>
      <c r="D940" s="30" t="b">
        <f>IF(B940, ('Upload Data'!A927 &amp; 'Upload Data'!B927 &amp; 'Upload Data'!D927 &amp; 'Upload Data'!E927 &amp; 'Upload Data'!F927) &lt;&gt; "", FALSE)</f>
        <v>0</v>
      </c>
      <c r="E940" s="28" t="str">
        <f t="shared" si="121"/>
        <v/>
      </c>
      <c r="F940" s="28" t="str">
        <f t="shared" si="122"/>
        <v/>
      </c>
      <c r="G940" s="30" t="b">
        <f t="shared" si="115"/>
        <v>1</v>
      </c>
      <c r="H940" s="30" t="b">
        <f>IFERROR(AND(OR(NOT(D940), 'Upload Data'!$A927 &lt;&gt; "", 'Upload Data'!$B927 &lt;&gt; ""), I940, J940, S940 &lt;= 1), FALSE)</f>
        <v>1</v>
      </c>
      <c r="I940" s="30" t="b">
        <f t="shared" si="118"/>
        <v>1</v>
      </c>
      <c r="J940" s="30" t="b">
        <f t="shared" si="119"/>
        <v>1</v>
      </c>
      <c r="K940" s="31" t="s">
        <v>81</v>
      </c>
      <c r="L940" s="31" t="s">
        <v>81</v>
      </c>
      <c r="M940" s="30" t="b">
        <f>IFERROR(OR(NOT(D940), 'Upload Data'!E927 &lt;&gt; ""), FALSE)</f>
        <v>1</v>
      </c>
      <c r="N940" s="30" t="b">
        <f>IFERROR(OR(AND(NOT(D940), 'Upload Data'!F927 = ""), IFERROR(MATCH('Upload Data'!F927, listTradingRelationship, 0), FALSE)), FALSE)</f>
        <v>1</v>
      </c>
      <c r="O940" s="30"/>
      <c r="P940" s="30"/>
      <c r="Q940" s="30"/>
      <c r="R940" s="30" t="str">
        <f>IFERROR(IF('Upload Data'!$A927 &lt;&gt; "", 'Upload Data'!$A927, 'Upload Data'!$B927) &amp; "-" &amp; 'Upload Data'!$C927, "-")</f>
        <v>-</v>
      </c>
      <c r="S940" s="30">
        <f t="shared" si="120"/>
        <v>0</v>
      </c>
      <c r="T940" s="30"/>
      <c r="U940" s="30" t="b">
        <f>IFERROR(OR('Upload Data'!$A927 = "", IFERROR(AND(LEN('Upload Data'!$A927 ) = 11, LEFT('Upload Data'!$A927, 4) = "FSC-", MID('Upload Data'!$A927, 5, 1) &gt;= "A", MID('Upload Data'!$A927, 5, 1) &lt;= "Z", V940 &gt; 0, INT(V940) = V940), FALSE)), FALSE)</f>
        <v>1</v>
      </c>
      <c r="V940" s="30">
        <f>IFERROR(VALUE(RIGHT('Upload Data'!$A927, 6)), -1)</f>
        <v>-1</v>
      </c>
      <c r="W940" s="30"/>
      <c r="X940" s="30" t="b">
        <f>IFERROR(OR('Upload Data'!$B927 = "", IFERROR(AND(LEN(AA940) &gt;= 2, MATCH(AB940, listCertificateTypes, 0), AC940 &gt; -1, INT(AC940) = AC940), FALSE)), FALSE)</f>
        <v>1</v>
      </c>
      <c r="Y940" s="30">
        <f>IFERROR(FIND("-", 'Upload Data'!$B927, 1), 1000)</f>
        <v>1000</v>
      </c>
      <c r="Z940" s="30">
        <f>IFERROR(FIND("-", 'Upload Data'!$B927, Y940 + 1), 1000)</f>
        <v>1000</v>
      </c>
      <c r="AA940" s="30" t="str">
        <f>IFERROR(LEFT('Upload Data'!$B927, Y940 - 1), "")</f>
        <v/>
      </c>
      <c r="AB940" s="30" t="str">
        <f>IFERROR(MID('Upload Data'!$B927, Y940 + 1, Z940 - Y940 - 1), "")</f>
        <v/>
      </c>
      <c r="AC940" s="30">
        <f>IFERROR(VALUE(RIGHT('Upload Data'!$B927, 6)), -1)</f>
        <v>-1</v>
      </c>
    </row>
    <row r="941" spans="1:29">
      <c r="A941" s="29">
        <f t="shared" si="116"/>
        <v>928</v>
      </c>
      <c r="B941" s="28" t="b">
        <f>NOT(IFERROR('Upload Data'!A928 = "ERROR", TRUE))</f>
        <v>1</v>
      </c>
      <c r="C941" s="28">
        <f t="shared" si="117"/>
        <v>928</v>
      </c>
      <c r="D941" s="30" t="b">
        <f>IF(B941, ('Upload Data'!A928 &amp; 'Upload Data'!B928 &amp; 'Upload Data'!D928 &amp; 'Upload Data'!E928 &amp; 'Upload Data'!F928) &lt;&gt; "", FALSE)</f>
        <v>0</v>
      </c>
      <c r="E941" s="28" t="str">
        <f t="shared" si="121"/>
        <v/>
      </c>
      <c r="F941" s="28" t="str">
        <f t="shared" si="122"/>
        <v/>
      </c>
      <c r="G941" s="30" t="b">
        <f t="shared" si="115"/>
        <v>1</v>
      </c>
      <c r="H941" s="30" t="b">
        <f>IFERROR(AND(OR(NOT(D941), 'Upload Data'!$A928 &lt;&gt; "", 'Upload Data'!$B928 &lt;&gt; ""), I941, J941, S941 &lt;= 1), FALSE)</f>
        <v>1</v>
      </c>
      <c r="I941" s="30" t="b">
        <f t="shared" si="118"/>
        <v>1</v>
      </c>
      <c r="J941" s="30" t="b">
        <f t="shared" si="119"/>
        <v>1</v>
      </c>
      <c r="K941" s="31" t="s">
        <v>81</v>
      </c>
      <c r="L941" s="31" t="s">
        <v>81</v>
      </c>
      <c r="M941" s="30" t="b">
        <f>IFERROR(OR(NOT(D941), 'Upload Data'!E928 &lt;&gt; ""), FALSE)</f>
        <v>1</v>
      </c>
      <c r="N941" s="30" t="b">
        <f>IFERROR(OR(AND(NOT(D941), 'Upload Data'!F928 = ""), IFERROR(MATCH('Upload Data'!F928, listTradingRelationship, 0), FALSE)), FALSE)</f>
        <v>1</v>
      </c>
      <c r="O941" s="30"/>
      <c r="P941" s="30"/>
      <c r="Q941" s="30"/>
      <c r="R941" s="30" t="str">
        <f>IFERROR(IF('Upload Data'!$A928 &lt;&gt; "", 'Upload Data'!$A928, 'Upload Data'!$B928) &amp; "-" &amp; 'Upload Data'!$C928, "-")</f>
        <v>-</v>
      </c>
      <c r="S941" s="30">
        <f t="shared" si="120"/>
        <v>0</v>
      </c>
      <c r="T941" s="30"/>
      <c r="U941" s="30" t="b">
        <f>IFERROR(OR('Upload Data'!$A928 = "", IFERROR(AND(LEN('Upload Data'!$A928 ) = 11, LEFT('Upload Data'!$A928, 4) = "FSC-", MID('Upload Data'!$A928, 5, 1) &gt;= "A", MID('Upload Data'!$A928, 5, 1) &lt;= "Z", V941 &gt; 0, INT(V941) = V941), FALSE)), FALSE)</f>
        <v>1</v>
      </c>
      <c r="V941" s="30">
        <f>IFERROR(VALUE(RIGHT('Upload Data'!$A928, 6)), -1)</f>
        <v>-1</v>
      </c>
      <c r="W941" s="30"/>
      <c r="X941" s="30" t="b">
        <f>IFERROR(OR('Upload Data'!$B928 = "", IFERROR(AND(LEN(AA941) &gt;= 2, MATCH(AB941, listCertificateTypes, 0), AC941 &gt; -1, INT(AC941) = AC941), FALSE)), FALSE)</f>
        <v>1</v>
      </c>
      <c r="Y941" s="30">
        <f>IFERROR(FIND("-", 'Upload Data'!$B928, 1), 1000)</f>
        <v>1000</v>
      </c>
      <c r="Z941" s="30">
        <f>IFERROR(FIND("-", 'Upload Data'!$B928, Y941 + 1), 1000)</f>
        <v>1000</v>
      </c>
      <c r="AA941" s="30" t="str">
        <f>IFERROR(LEFT('Upload Data'!$B928, Y941 - 1), "")</f>
        <v/>
      </c>
      <c r="AB941" s="30" t="str">
        <f>IFERROR(MID('Upload Data'!$B928, Y941 + 1, Z941 - Y941 - 1), "")</f>
        <v/>
      </c>
      <c r="AC941" s="30">
        <f>IFERROR(VALUE(RIGHT('Upload Data'!$B928, 6)), -1)</f>
        <v>-1</v>
      </c>
    </row>
    <row r="942" spans="1:29">
      <c r="A942" s="29">
        <f t="shared" si="116"/>
        <v>929</v>
      </c>
      <c r="B942" s="28" t="b">
        <f>NOT(IFERROR('Upload Data'!A929 = "ERROR", TRUE))</f>
        <v>1</v>
      </c>
      <c r="C942" s="28">
        <f t="shared" si="117"/>
        <v>929</v>
      </c>
      <c r="D942" s="30" t="b">
        <f>IF(B942, ('Upload Data'!A929 &amp; 'Upload Data'!B929 &amp; 'Upload Data'!D929 &amp; 'Upload Data'!E929 &amp; 'Upload Data'!F929) &lt;&gt; "", FALSE)</f>
        <v>0</v>
      </c>
      <c r="E942" s="28" t="str">
        <f t="shared" si="121"/>
        <v/>
      </c>
      <c r="F942" s="28" t="str">
        <f t="shared" si="122"/>
        <v/>
      </c>
      <c r="G942" s="30" t="b">
        <f t="shared" si="115"/>
        <v>1</v>
      </c>
      <c r="H942" s="30" t="b">
        <f>IFERROR(AND(OR(NOT(D942), 'Upload Data'!$A929 &lt;&gt; "", 'Upload Data'!$B929 &lt;&gt; ""), I942, J942, S942 &lt;= 1), FALSE)</f>
        <v>1</v>
      </c>
      <c r="I942" s="30" t="b">
        <f t="shared" si="118"/>
        <v>1</v>
      </c>
      <c r="J942" s="30" t="b">
        <f t="shared" si="119"/>
        <v>1</v>
      </c>
      <c r="K942" s="31" t="s">
        <v>81</v>
      </c>
      <c r="L942" s="31" t="s">
        <v>81</v>
      </c>
      <c r="M942" s="30" t="b">
        <f>IFERROR(OR(NOT(D942), 'Upload Data'!E929 &lt;&gt; ""), FALSE)</f>
        <v>1</v>
      </c>
      <c r="N942" s="30" t="b">
        <f>IFERROR(OR(AND(NOT(D942), 'Upload Data'!F929 = ""), IFERROR(MATCH('Upload Data'!F929, listTradingRelationship, 0), FALSE)), FALSE)</f>
        <v>1</v>
      </c>
      <c r="O942" s="30"/>
      <c r="P942" s="30"/>
      <c r="Q942" s="30"/>
      <c r="R942" s="30" t="str">
        <f>IFERROR(IF('Upload Data'!$A929 &lt;&gt; "", 'Upload Data'!$A929, 'Upload Data'!$B929) &amp; "-" &amp; 'Upload Data'!$C929, "-")</f>
        <v>-</v>
      </c>
      <c r="S942" s="30">
        <f t="shared" si="120"/>
        <v>0</v>
      </c>
      <c r="T942" s="30"/>
      <c r="U942" s="30" t="b">
        <f>IFERROR(OR('Upload Data'!$A929 = "", IFERROR(AND(LEN('Upload Data'!$A929 ) = 11, LEFT('Upload Data'!$A929, 4) = "FSC-", MID('Upload Data'!$A929, 5, 1) &gt;= "A", MID('Upload Data'!$A929, 5, 1) &lt;= "Z", V942 &gt; 0, INT(V942) = V942), FALSE)), FALSE)</f>
        <v>1</v>
      </c>
      <c r="V942" s="30">
        <f>IFERROR(VALUE(RIGHT('Upload Data'!$A929, 6)), -1)</f>
        <v>-1</v>
      </c>
      <c r="W942" s="30"/>
      <c r="X942" s="30" t="b">
        <f>IFERROR(OR('Upload Data'!$B929 = "", IFERROR(AND(LEN(AA942) &gt;= 2, MATCH(AB942, listCertificateTypes, 0), AC942 &gt; -1, INT(AC942) = AC942), FALSE)), FALSE)</f>
        <v>1</v>
      </c>
      <c r="Y942" s="30">
        <f>IFERROR(FIND("-", 'Upload Data'!$B929, 1), 1000)</f>
        <v>1000</v>
      </c>
      <c r="Z942" s="30">
        <f>IFERROR(FIND("-", 'Upload Data'!$B929, Y942 + 1), 1000)</f>
        <v>1000</v>
      </c>
      <c r="AA942" s="30" t="str">
        <f>IFERROR(LEFT('Upload Data'!$B929, Y942 - 1), "")</f>
        <v/>
      </c>
      <c r="AB942" s="30" t="str">
        <f>IFERROR(MID('Upload Data'!$B929, Y942 + 1, Z942 - Y942 - 1), "")</f>
        <v/>
      </c>
      <c r="AC942" s="30">
        <f>IFERROR(VALUE(RIGHT('Upload Data'!$B929, 6)), -1)</f>
        <v>-1</v>
      </c>
    </row>
    <row r="943" spans="1:29">
      <c r="A943" s="29">
        <f t="shared" si="116"/>
        <v>930</v>
      </c>
      <c r="B943" s="28" t="b">
        <f>NOT(IFERROR('Upload Data'!A930 = "ERROR", TRUE))</f>
        <v>1</v>
      </c>
      <c r="C943" s="28">
        <f t="shared" si="117"/>
        <v>930</v>
      </c>
      <c r="D943" s="30" t="b">
        <f>IF(B943, ('Upload Data'!A930 &amp; 'Upload Data'!B930 &amp; 'Upload Data'!D930 &amp; 'Upload Data'!E930 &amp; 'Upload Data'!F930) &lt;&gt; "", FALSE)</f>
        <v>0</v>
      </c>
      <c r="E943" s="28" t="str">
        <f t="shared" si="121"/>
        <v/>
      </c>
      <c r="F943" s="28" t="str">
        <f t="shared" si="122"/>
        <v/>
      </c>
      <c r="G943" s="30" t="b">
        <f t="shared" si="115"/>
        <v>1</v>
      </c>
      <c r="H943" s="30" t="b">
        <f>IFERROR(AND(OR(NOT(D943), 'Upload Data'!$A930 &lt;&gt; "", 'Upload Data'!$B930 &lt;&gt; ""), I943, J943, S943 &lt;= 1), FALSE)</f>
        <v>1</v>
      </c>
      <c r="I943" s="30" t="b">
        <f t="shared" si="118"/>
        <v>1</v>
      </c>
      <c r="J943" s="30" t="b">
        <f t="shared" si="119"/>
        <v>1</v>
      </c>
      <c r="K943" s="31" t="s">
        <v>81</v>
      </c>
      <c r="L943" s="31" t="s">
        <v>81</v>
      </c>
      <c r="M943" s="30" t="b">
        <f>IFERROR(OR(NOT(D943), 'Upload Data'!E930 &lt;&gt; ""), FALSE)</f>
        <v>1</v>
      </c>
      <c r="N943" s="30" t="b">
        <f>IFERROR(OR(AND(NOT(D943), 'Upload Data'!F930 = ""), IFERROR(MATCH('Upload Data'!F930, listTradingRelationship, 0), FALSE)), FALSE)</f>
        <v>1</v>
      </c>
      <c r="O943" s="30"/>
      <c r="P943" s="30"/>
      <c r="Q943" s="30"/>
      <c r="R943" s="30" t="str">
        <f>IFERROR(IF('Upload Data'!$A930 &lt;&gt; "", 'Upload Data'!$A930, 'Upload Data'!$B930) &amp; "-" &amp; 'Upload Data'!$C930, "-")</f>
        <v>-</v>
      </c>
      <c r="S943" s="30">
        <f t="shared" si="120"/>
        <v>0</v>
      </c>
      <c r="T943" s="30"/>
      <c r="U943" s="30" t="b">
        <f>IFERROR(OR('Upload Data'!$A930 = "", IFERROR(AND(LEN('Upload Data'!$A930 ) = 11, LEFT('Upload Data'!$A930, 4) = "FSC-", MID('Upload Data'!$A930, 5, 1) &gt;= "A", MID('Upload Data'!$A930, 5, 1) &lt;= "Z", V943 &gt; 0, INT(V943) = V943), FALSE)), FALSE)</f>
        <v>1</v>
      </c>
      <c r="V943" s="30">
        <f>IFERROR(VALUE(RIGHT('Upload Data'!$A930, 6)), -1)</f>
        <v>-1</v>
      </c>
      <c r="W943" s="30"/>
      <c r="X943" s="30" t="b">
        <f>IFERROR(OR('Upload Data'!$B930 = "", IFERROR(AND(LEN(AA943) &gt;= 2, MATCH(AB943, listCertificateTypes, 0), AC943 &gt; -1, INT(AC943) = AC943), FALSE)), FALSE)</f>
        <v>1</v>
      </c>
      <c r="Y943" s="30">
        <f>IFERROR(FIND("-", 'Upload Data'!$B930, 1), 1000)</f>
        <v>1000</v>
      </c>
      <c r="Z943" s="30">
        <f>IFERROR(FIND("-", 'Upload Data'!$B930, Y943 + 1), 1000)</f>
        <v>1000</v>
      </c>
      <c r="AA943" s="30" t="str">
        <f>IFERROR(LEFT('Upload Data'!$B930, Y943 - 1), "")</f>
        <v/>
      </c>
      <c r="AB943" s="30" t="str">
        <f>IFERROR(MID('Upload Data'!$B930, Y943 + 1, Z943 - Y943 - 1), "")</f>
        <v/>
      </c>
      <c r="AC943" s="30">
        <f>IFERROR(VALUE(RIGHT('Upload Data'!$B930, 6)), -1)</f>
        <v>-1</v>
      </c>
    </row>
    <row r="944" spans="1:29">
      <c r="A944" s="29">
        <f t="shared" si="116"/>
        <v>931</v>
      </c>
      <c r="B944" s="28" t="b">
        <f>NOT(IFERROR('Upload Data'!A931 = "ERROR", TRUE))</f>
        <v>1</v>
      </c>
      <c r="C944" s="28">
        <f t="shared" si="117"/>
        <v>931</v>
      </c>
      <c r="D944" s="30" t="b">
        <f>IF(B944, ('Upload Data'!A931 &amp; 'Upload Data'!B931 &amp; 'Upload Data'!D931 &amp; 'Upload Data'!E931 &amp; 'Upload Data'!F931) &lt;&gt; "", FALSE)</f>
        <v>0</v>
      </c>
      <c r="E944" s="28" t="str">
        <f t="shared" si="121"/>
        <v/>
      </c>
      <c r="F944" s="28" t="str">
        <f t="shared" si="122"/>
        <v/>
      </c>
      <c r="G944" s="30" t="b">
        <f t="shared" si="115"/>
        <v>1</v>
      </c>
      <c r="H944" s="30" t="b">
        <f>IFERROR(AND(OR(NOT(D944), 'Upload Data'!$A931 &lt;&gt; "", 'Upload Data'!$B931 &lt;&gt; ""), I944, J944, S944 &lt;= 1), FALSE)</f>
        <v>1</v>
      </c>
      <c r="I944" s="30" t="b">
        <f t="shared" si="118"/>
        <v>1</v>
      </c>
      <c r="J944" s="30" t="b">
        <f t="shared" si="119"/>
        <v>1</v>
      </c>
      <c r="K944" s="31" t="s">
        <v>81</v>
      </c>
      <c r="L944" s="31" t="s">
        <v>81</v>
      </c>
      <c r="M944" s="30" t="b">
        <f>IFERROR(OR(NOT(D944), 'Upload Data'!E931 &lt;&gt; ""), FALSE)</f>
        <v>1</v>
      </c>
      <c r="N944" s="30" t="b">
        <f>IFERROR(OR(AND(NOT(D944), 'Upload Data'!F931 = ""), IFERROR(MATCH('Upload Data'!F931, listTradingRelationship, 0), FALSE)), FALSE)</f>
        <v>1</v>
      </c>
      <c r="O944" s="30"/>
      <c r="P944" s="30"/>
      <c r="Q944" s="30"/>
      <c r="R944" s="30" t="str">
        <f>IFERROR(IF('Upload Data'!$A931 &lt;&gt; "", 'Upload Data'!$A931, 'Upload Data'!$B931) &amp; "-" &amp; 'Upload Data'!$C931, "-")</f>
        <v>-</v>
      </c>
      <c r="S944" s="30">
        <f t="shared" si="120"/>
        <v>0</v>
      </c>
      <c r="T944" s="30"/>
      <c r="U944" s="30" t="b">
        <f>IFERROR(OR('Upload Data'!$A931 = "", IFERROR(AND(LEN('Upload Data'!$A931 ) = 11, LEFT('Upload Data'!$A931, 4) = "FSC-", MID('Upload Data'!$A931, 5, 1) &gt;= "A", MID('Upload Data'!$A931, 5, 1) &lt;= "Z", V944 &gt; 0, INT(V944) = V944), FALSE)), FALSE)</f>
        <v>1</v>
      </c>
      <c r="V944" s="30">
        <f>IFERROR(VALUE(RIGHT('Upload Data'!$A931, 6)), -1)</f>
        <v>-1</v>
      </c>
      <c r="W944" s="30"/>
      <c r="X944" s="30" t="b">
        <f>IFERROR(OR('Upload Data'!$B931 = "", IFERROR(AND(LEN(AA944) &gt;= 2, MATCH(AB944, listCertificateTypes, 0), AC944 &gt; -1, INT(AC944) = AC944), FALSE)), FALSE)</f>
        <v>1</v>
      </c>
      <c r="Y944" s="30">
        <f>IFERROR(FIND("-", 'Upload Data'!$B931, 1), 1000)</f>
        <v>1000</v>
      </c>
      <c r="Z944" s="30">
        <f>IFERROR(FIND("-", 'Upload Data'!$B931, Y944 + 1), 1000)</f>
        <v>1000</v>
      </c>
      <c r="AA944" s="30" t="str">
        <f>IFERROR(LEFT('Upload Data'!$B931, Y944 - 1), "")</f>
        <v/>
      </c>
      <c r="AB944" s="30" t="str">
        <f>IFERROR(MID('Upload Data'!$B931, Y944 + 1, Z944 - Y944 - 1), "")</f>
        <v/>
      </c>
      <c r="AC944" s="30">
        <f>IFERROR(VALUE(RIGHT('Upload Data'!$B931, 6)), -1)</f>
        <v>-1</v>
      </c>
    </row>
    <row r="945" spans="1:29">
      <c r="A945" s="29">
        <f t="shared" si="116"/>
        <v>932</v>
      </c>
      <c r="B945" s="28" t="b">
        <f>NOT(IFERROR('Upload Data'!A932 = "ERROR", TRUE))</f>
        <v>1</v>
      </c>
      <c r="C945" s="28">
        <f t="shared" si="117"/>
        <v>932</v>
      </c>
      <c r="D945" s="30" t="b">
        <f>IF(B945, ('Upload Data'!A932 &amp; 'Upload Data'!B932 &amp; 'Upload Data'!D932 &amp; 'Upload Data'!E932 &amp; 'Upload Data'!F932) &lt;&gt; "", FALSE)</f>
        <v>0</v>
      </c>
      <c r="E945" s="28" t="str">
        <f t="shared" si="121"/>
        <v/>
      </c>
      <c r="F945" s="28" t="str">
        <f t="shared" si="122"/>
        <v/>
      </c>
      <c r="G945" s="30" t="b">
        <f t="shared" si="115"/>
        <v>1</v>
      </c>
      <c r="H945" s="30" t="b">
        <f>IFERROR(AND(OR(NOT(D945), 'Upload Data'!$A932 &lt;&gt; "", 'Upload Data'!$B932 &lt;&gt; ""), I945, J945, S945 &lt;= 1), FALSE)</f>
        <v>1</v>
      </c>
      <c r="I945" s="30" t="b">
        <f t="shared" si="118"/>
        <v>1</v>
      </c>
      <c r="J945" s="30" t="b">
        <f t="shared" si="119"/>
        <v>1</v>
      </c>
      <c r="K945" s="31" t="s">
        <v>81</v>
      </c>
      <c r="L945" s="31" t="s">
        <v>81</v>
      </c>
      <c r="M945" s="30" t="b">
        <f>IFERROR(OR(NOT(D945), 'Upload Data'!E932 &lt;&gt; ""), FALSE)</f>
        <v>1</v>
      </c>
      <c r="N945" s="30" t="b">
        <f>IFERROR(OR(AND(NOT(D945), 'Upload Data'!F932 = ""), IFERROR(MATCH('Upload Data'!F932, listTradingRelationship, 0), FALSE)), FALSE)</f>
        <v>1</v>
      </c>
      <c r="O945" s="30"/>
      <c r="P945" s="30"/>
      <c r="Q945" s="30"/>
      <c r="R945" s="30" t="str">
        <f>IFERROR(IF('Upload Data'!$A932 &lt;&gt; "", 'Upload Data'!$A932, 'Upload Data'!$B932) &amp; "-" &amp; 'Upload Data'!$C932, "-")</f>
        <v>-</v>
      </c>
      <c r="S945" s="30">
        <f t="shared" si="120"/>
        <v>0</v>
      </c>
      <c r="T945" s="30"/>
      <c r="U945" s="30" t="b">
        <f>IFERROR(OR('Upload Data'!$A932 = "", IFERROR(AND(LEN('Upload Data'!$A932 ) = 11, LEFT('Upload Data'!$A932, 4) = "FSC-", MID('Upload Data'!$A932, 5, 1) &gt;= "A", MID('Upload Data'!$A932, 5, 1) &lt;= "Z", V945 &gt; 0, INT(V945) = V945), FALSE)), FALSE)</f>
        <v>1</v>
      </c>
      <c r="V945" s="30">
        <f>IFERROR(VALUE(RIGHT('Upload Data'!$A932, 6)), -1)</f>
        <v>-1</v>
      </c>
      <c r="W945" s="30"/>
      <c r="X945" s="30" t="b">
        <f>IFERROR(OR('Upload Data'!$B932 = "", IFERROR(AND(LEN(AA945) &gt;= 2, MATCH(AB945, listCertificateTypes, 0), AC945 &gt; -1, INT(AC945) = AC945), FALSE)), FALSE)</f>
        <v>1</v>
      </c>
      <c r="Y945" s="30">
        <f>IFERROR(FIND("-", 'Upload Data'!$B932, 1), 1000)</f>
        <v>1000</v>
      </c>
      <c r="Z945" s="30">
        <f>IFERROR(FIND("-", 'Upload Data'!$B932, Y945 + 1), 1000)</f>
        <v>1000</v>
      </c>
      <c r="AA945" s="30" t="str">
        <f>IFERROR(LEFT('Upload Data'!$B932, Y945 - 1), "")</f>
        <v/>
      </c>
      <c r="AB945" s="30" t="str">
        <f>IFERROR(MID('Upload Data'!$B932, Y945 + 1, Z945 - Y945 - 1), "")</f>
        <v/>
      </c>
      <c r="AC945" s="30">
        <f>IFERROR(VALUE(RIGHT('Upload Data'!$B932, 6)), -1)</f>
        <v>-1</v>
      </c>
    </row>
    <row r="946" spans="1:29">
      <c r="A946" s="29">
        <f t="shared" si="116"/>
        <v>933</v>
      </c>
      <c r="B946" s="28" t="b">
        <f>NOT(IFERROR('Upload Data'!A933 = "ERROR", TRUE))</f>
        <v>1</v>
      </c>
      <c r="C946" s="28">
        <f t="shared" si="117"/>
        <v>933</v>
      </c>
      <c r="D946" s="30" t="b">
        <f>IF(B946, ('Upload Data'!A933 &amp; 'Upload Data'!B933 &amp; 'Upload Data'!D933 &amp; 'Upload Data'!E933 &amp; 'Upload Data'!F933) &lt;&gt; "", FALSE)</f>
        <v>0</v>
      </c>
      <c r="E946" s="28" t="str">
        <f t="shared" si="121"/>
        <v/>
      </c>
      <c r="F946" s="28" t="str">
        <f t="shared" si="122"/>
        <v/>
      </c>
      <c r="G946" s="30" t="b">
        <f t="shared" si="115"/>
        <v>1</v>
      </c>
      <c r="H946" s="30" t="b">
        <f>IFERROR(AND(OR(NOT(D946), 'Upload Data'!$A933 &lt;&gt; "", 'Upload Data'!$B933 &lt;&gt; ""), I946, J946, S946 &lt;= 1), FALSE)</f>
        <v>1</v>
      </c>
      <c r="I946" s="30" t="b">
        <f t="shared" si="118"/>
        <v>1</v>
      </c>
      <c r="J946" s="30" t="b">
        <f t="shared" si="119"/>
        <v>1</v>
      </c>
      <c r="K946" s="31" t="s">
        <v>81</v>
      </c>
      <c r="L946" s="31" t="s">
        <v>81</v>
      </c>
      <c r="M946" s="30" t="b">
        <f>IFERROR(OR(NOT(D946), 'Upload Data'!E933 &lt;&gt; ""), FALSE)</f>
        <v>1</v>
      </c>
      <c r="N946" s="30" t="b">
        <f>IFERROR(OR(AND(NOT(D946), 'Upload Data'!F933 = ""), IFERROR(MATCH('Upload Data'!F933, listTradingRelationship, 0), FALSE)), FALSE)</f>
        <v>1</v>
      </c>
      <c r="O946" s="30"/>
      <c r="P946" s="30"/>
      <c r="Q946" s="30"/>
      <c r="R946" s="30" t="str">
        <f>IFERROR(IF('Upload Data'!$A933 &lt;&gt; "", 'Upload Data'!$A933, 'Upload Data'!$B933) &amp; "-" &amp; 'Upload Data'!$C933, "-")</f>
        <v>-</v>
      </c>
      <c r="S946" s="30">
        <f t="shared" si="120"/>
        <v>0</v>
      </c>
      <c r="T946" s="30"/>
      <c r="U946" s="30" t="b">
        <f>IFERROR(OR('Upload Data'!$A933 = "", IFERROR(AND(LEN('Upload Data'!$A933 ) = 11, LEFT('Upload Data'!$A933, 4) = "FSC-", MID('Upload Data'!$A933, 5, 1) &gt;= "A", MID('Upload Data'!$A933, 5, 1) &lt;= "Z", V946 &gt; 0, INT(V946) = V946), FALSE)), FALSE)</f>
        <v>1</v>
      </c>
      <c r="V946" s="30">
        <f>IFERROR(VALUE(RIGHT('Upload Data'!$A933, 6)), -1)</f>
        <v>-1</v>
      </c>
      <c r="W946" s="30"/>
      <c r="X946" s="30" t="b">
        <f>IFERROR(OR('Upload Data'!$B933 = "", IFERROR(AND(LEN(AA946) &gt;= 2, MATCH(AB946, listCertificateTypes, 0), AC946 &gt; -1, INT(AC946) = AC946), FALSE)), FALSE)</f>
        <v>1</v>
      </c>
      <c r="Y946" s="30">
        <f>IFERROR(FIND("-", 'Upload Data'!$B933, 1), 1000)</f>
        <v>1000</v>
      </c>
      <c r="Z946" s="30">
        <f>IFERROR(FIND("-", 'Upload Data'!$B933, Y946 + 1), 1000)</f>
        <v>1000</v>
      </c>
      <c r="AA946" s="30" t="str">
        <f>IFERROR(LEFT('Upload Data'!$B933, Y946 - 1), "")</f>
        <v/>
      </c>
      <c r="AB946" s="30" t="str">
        <f>IFERROR(MID('Upload Data'!$B933, Y946 + 1, Z946 - Y946 - 1), "")</f>
        <v/>
      </c>
      <c r="AC946" s="30">
        <f>IFERROR(VALUE(RIGHT('Upload Data'!$B933, 6)), -1)</f>
        <v>-1</v>
      </c>
    </row>
    <row r="947" spans="1:29">
      <c r="A947" s="29">
        <f t="shared" si="116"/>
        <v>934</v>
      </c>
      <c r="B947" s="28" t="b">
        <f>NOT(IFERROR('Upload Data'!A934 = "ERROR", TRUE))</f>
        <v>1</v>
      </c>
      <c r="C947" s="28">
        <f t="shared" si="117"/>
        <v>934</v>
      </c>
      <c r="D947" s="30" t="b">
        <f>IF(B947, ('Upload Data'!A934 &amp; 'Upload Data'!B934 &amp; 'Upload Data'!D934 &amp; 'Upload Data'!E934 &amp; 'Upload Data'!F934) &lt;&gt; "", FALSE)</f>
        <v>0</v>
      </c>
      <c r="E947" s="28" t="str">
        <f t="shared" si="121"/>
        <v/>
      </c>
      <c r="F947" s="28" t="str">
        <f t="shared" si="122"/>
        <v/>
      </c>
      <c r="G947" s="30" t="b">
        <f t="shared" si="115"/>
        <v>1</v>
      </c>
      <c r="H947" s="30" t="b">
        <f>IFERROR(AND(OR(NOT(D947), 'Upload Data'!$A934 &lt;&gt; "", 'Upload Data'!$B934 &lt;&gt; ""), I947, J947, S947 &lt;= 1), FALSE)</f>
        <v>1</v>
      </c>
      <c r="I947" s="30" t="b">
        <f t="shared" si="118"/>
        <v>1</v>
      </c>
      <c r="J947" s="30" t="b">
        <f t="shared" si="119"/>
        <v>1</v>
      </c>
      <c r="K947" s="31" t="s">
        <v>81</v>
      </c>
      <c r="L947" s="31" t="s">
        <v>81</v>
      </c>
      <c r="M947" s="30" t="b">
        <f>IFERROR(OR(NOT(D947), 'Upload Data'!E934 &lt;&gt; ""), FALSE)</f>
        <v>1</v>
      </c>
      <c r="N947" s="30" t="b">
        <f>IFERROR(OR(AND(NOT(D947), 'Upload Data'!F934 = ""), IFERROR(MATCH('Upload Data'!F934, listTradingRelationship, 0), FALSE)), FALSE)</f>
        <v>1</v>
      </c>
      <c r="O947" s="30"/>
      <c r="P947" s="30"/>
      <c r="Q947" s="30"/>
      <c r="R947" s="30" t="str">
        <f>IFERROR(IF('Upload Data'!$A934 &lt;&gt; "", 'Upload Data'!$A934, 'Upload Data'!$B934) &amp; "-" &amp; 'Upload Data'!$C934, "-")</f>
        <v>-</v>
      </c>
      <c r="S947" s="30">
        <f t="shared" si="120"/>
        <v>0</v>
      </c>
      <c r="T947" s="30"/>
      <c r="U947" s="30" t="b">
        <f>IFERROR(OR('Upload Data'!$A934 = "", IFERROR(AND(LEN('Upload Data'!$A934 ) = 11, LEFT('Upload Data'!$A934, 4) = "FSC-", MID('Upload Data'!$A934, 5, 1) &gt;= "A", MID('Upload Data'!$A934, 5, 1) &lt;= "Z", V947 &gt; 0, INT(V947) = V947), FALSE)), FALSE)</f>
        <v>1</v>
      </c>
      <c r="V947" s="30">
        <f>IFERROR(VALUE(RIGHT('Upload Data'!$A934, 6)), -1)</f>
        <v>-1</v>
      </c>
      <c r="W947" s="30"/>
      <c r="X947" s="30" t="b">
        <f>IFERROR(OR('Upload Data'!$B934 = "", IFERROR(AND(LEN(AA947) &gt;= 2, MATCH(AB947, listCertificateTypes, 0), AC947 &gt; -1, INT(AC947) = AC947), FALSE)), FALSE)</f>
        <v>1</v>
      </c>
      <c r="Y947" s="30">
        <f>IFERROR(FIND("-", 'Upload Data'!$B934, 1), 1000)</f>
        <v>1000</v>
      </c>
      <c r="Z947" s="30">
        <f>IFERROR(FIND("-", 'Upload Data'!$B934, Y947 + 1), 1000)</f>
        <v>1000</v>
      </c>
      <c r="AA947" s="30" t="str">
        <f>IFERROR(LEFT('Upload Data'!$B934, Y947 - 1), "")</f>
        <v/>
      </c>
      <c r="AB947" s="30" t="str">
        <f>IFERROR(MID('Upload Data'!$B934, Y947 + 1, Z947 - Y947 - 1), "")</f>
        <v/>
      </c>
      <c r="AC947" s="30">
        <f>IFERROR(VALUE(RIGHT('Upload Data'!$B934, 6)), -1)</f>
        <v>-1</v>
      </c>
    </row>
    <row r="948" spans="1:29">
      <c r="A948" s="29">
        <f t="shared" si="116"/>
        <v>935</v>
      </c>
      <c r="B948" s="28" t="b">
        <f>NOT(IFERROR('Upload Data'!A935 = "ERROR", TRUE))</f>
        <v>1</v>
      </c>
      <c r="C948" s="28">
        <f t="shared" si="117"/>
        <v>935</v>
      </c>
      <c r="D948" s="30" t="b">
        <f>IF(B948, ('Upload Data'!A935 &amp; 'Upload Data'!B935 &amp; 'Upload Data'!D935 &amp; 'Upload Data'!E935 &amp; 'Upload Data'!F935) &lt;&gt; "", FALSE)</f>
        <v>0</v>
      </c>
      <c r="E948" s="28" t="str">
        <f t="shared" si="121"/>
        <v/>
      </c>
      <c r="F948" s="28" t="str">
        <f t="shared" si="122"/>
        <v/>
      </c>
      <c r="G948" s="30" t="b">
        <f t="shared" si="115"/>
        <v>1</v>
      </c>
      <c r="H948" s="30" t="b">
        <f>IFERROR(AND(OR(NOT(D948), 'Upload Data'!$A935 &lt;&gt; "", 'Upload Data'!$B935 &lt;&gt; ""), I948, J948, S948 &lt;= 1), FALSE)</f>
        <v>1</v>
      </c>
      <c r="I948" s="30" t="b">
        <f t="shared" si="118"/>
        <v>1</v>
      </c>
      <c r="J948" s="30" t="b">
        <f t="shared" si="119"/>
        <v>1</v>
      </c>
      <c r="K948" s="31" t="s">
        <v>81</v>
      </c>
      <c r="L948" s="31" t="s">
        <v>81</v>
      </c>
      <c r="M948" s="30" t="b">
        <f>IFERROR(OR(NOT(D948), 'Upload Data'!E935 &lt;&gt; ""), FALSE)</f>
        <v>1</v>
      </c>
      <c r="N948" s="30" t="b">
        <f>IFERROR(OR(AND(NOT(D948), 'Upload Data'!F935 = ""), IFERROR(MATCH('Upload Data'!F935, listTradingRelationship, 0), FALSE)), FALSE)</f>
        <v>1</v>
      </c>
      <c r="O948" s="30"/>
      <c r="P948" s="30"/>
      <c r="Q948" s="30"/>
      <c r="R948" s="30" t="str">
        <f>IFERROR(IF('Upload Data'!$A935 &lt;&gt; "", 'Upload Data'!$A935, 'Upload Data'!$B935) &amp; "-" &amp; 'Upload Data'!$C935, "-")</f>
        <v>-</v>
      </c>
      <c r="S948" s="30">
        <f t="shared" si="120"/>
        <v>0</v>
      </c>
      <c r="T948" s="30"/>
      <c r="U948" s="30" t="b">
        <f>IFERROR(OR('Upload Data'!$A935 = "", IFERROR(AND(LEN('Upload Data'!$A935 ) = 11, LEFT('Upload Data'!$A935, 4) = "FSC-", MID('Upload Data'!$A935, 5, 1) &gt;= "A", MID('Upload Data'!$A935, 5, 1) &lt;= "Z", V948 &gt; 0, INT(V948) = V948), FALSE)), FALSE)</f>
        <v>1</v>
      </c>
      <c r="V948" s="30">
        <f>IFERROR(VALUE(RIGHT('Upload Data'!$A935, 6)), -1)</f>
        <v>-1</v>
      </c>
      <c r="W948" s="30"/>
      <c r="X948" s="30" t="b">
        <f>IFERROR(OR('Upload Data'!$B935 = "", IFERROR(AND(LEN(AA948) &gt;= 2, MATCH(AB948, listCertificateTypes, 0), AC948 &gt; -1, INT(AC948) = AC948), FALSE)), FALSE)</f>
        <v>1</v>
      </c>
      <c r="Y948" s="30">
        <f>IFERROR(FIND("-", 'Upload Data'!$B935, 1), 1000)</f>
        <v>1000</v>
      </c>
      <c r="Z948" s="30">
        <f>IFERROR(FIND("-", 'Upload Data'!$B935, Y948 + 1), 1000)</f>
        <v>1000</v>
      </c>
      <c r="AA948" s="30" t="str">
        <f>IFERROR(LEFT('Upload Data'!$B935, Y948 - 1), "")</f>
        <v/>
      </c>
      <c r="AB948" s="30" t="str">
        <f>IFERROR(MID('Upload Data'!$B935, Y948 + 1, Z948 - Y948 - 1), "")</f>
        <v/>
      </c>
      <c r="AC948" s="30">
        <f>IFERROR(VALUE(RIGHT('Upload Data'!$B935, 6)), -1)</f>
        <v>-1</v>
      </c>
    </row>
    <row r="949" spans="1:29">
      <c r="A949" s="29">
        <f t="shared" si="116"/>
        <v>936</v>
      </c>
      <c r="B949" s="28" t="b">
        <f>NOT(IFERROR('Upload Data'!A936 = "ERROR", TRUE))</f>
        <v>1</v>
      </c>
      <c r="C949" s="28">
        <f t="shared" si="117"/>
        <v>936</v>
      </c>
      <c r="D949" s="30" t="b">
        <f>IF(B949, ('Upload Data'!A936 &amp; 'Upload Data'!B936 &amp; 'Upload Data'!D936 &amp; 'Upload Data'!E936 &amp; 'Upload Data'!F936) &lt;&gt; "", FALSE)</f>
        <v>0</v>
      </c>
      <c r="E949" s="28" t="str">
        <f t="shared" si="121"/>
        <v/>
      </c>
      <c r="F949" s="28" t="str">
        <f t="shared" si="122"/>
        <v/>
      </c>
      <c r="G949" s="30" t="b">
        <f t="shared" si="115"/>
        <v>1</v>
      </c>
      <c r="H949" s="30" t="b">
        <f>IFERROR(AND(OR(NOT(D949), 'Upload Data'!$A936 &lt;&gt; "", 'Upload Data'!$B936 &lt;&gt; ""), I949, J949, S949 &lt;= 1), FALSE)</f>
        <v>1</v>
      </c>
      <c r="I949" s="30" t="b">
        <f t="shared" si="118"/>
        <v>1</v>
      </c>
      <c r="J949" s="30" t="b">
        <f t="shared" si="119"/>
        <v>1</v>
      </c>
      <c r="K949" s="31" t="s">
        <v>81</v>
      </c>
      <c r="L949" s="31" t="s">
        <v>81</v>
      </c>
      <c r="M949" s="30" t="b">
        <f>IFERROR(OR(NOT(D949), 'Upload Data'!E936 &lt;&gt; ""), FALSE)</f>
        <v>1</v>
      </c>
      <c r="N949" s="30" t="b">
        <f>IFERROR(OR(AND(NOT(D949), 'Upload Data'!F936 = ""), IFERROR(MATCH('Upload Data'!F936, listTradingRelationship, 0), FALSE)), FALSE)</f>
        <v>1</v>
      </c>
      <c r="O949" s="30"/>
      <c r="P949" s="30"/>
      <c r="Q949" s="30"/>
      <c r="R949" s="30" t="str">
        <f>IFERROR(IF('Upload Data'!$A936 &lt;&gt; "", 'Upload Data'!$A936, 'Upload Data'!$B936) &amp; "-" &amp; 'Upload Data'!$C936, "-")</f>
        <v>-</v>
      </c>
      <c r="S949" s="30">
        <f t="shared" si="120"/>
        <v>0</v>
      </c>
      <c r="T949" s="30"/>
      <c r="U949" s="30" t="b">
        <f>IFERROR(OR('Upload Data'!$A936 = "", IFERROR(AND(LEN('Upload Data'!$A936 ) = 11, LEFT('Upload Data'!$A936, 4) = "FSC-", MID('Upload Data'!$A936, 5, 1) &gt;= "A", MID('Upload Data'!$A936, 5, 1) &lt;= "Z", V949 &gt; 0, INT(V949) = V949), FALSE)), FALSE)</f>
        <v>1</v>
      </c>
      <c r="V949" s="30">
        <f>IFERROR(VALUE(RIGHT('Upload Data'!$A936, 6)), -1)</f>
        <v>-1</v>
      </c>
      <c r="W949" s="30"/>
      <c r="X949" s="30" t="b">
        <f>IFERROR(OR('Upload Data'!$B936 = "", IFERROR(AND(LEN(AA949) &gt;= 2, MATCH(AB949, listCertificateTypes, 0), AC949 &gt; -1, INT(AC949) = AC949), FALSE)), FALSE)</f>
        <v>1</v>
      </c>
      <c r="Y949" s="30">
        <f>IFERROR(FIND("-", 'Upload Data'!$B936, 1), 1000)</f>
        <v>1000</v>
      </c>
      <c r="Z949" s="30">
        <f>IFERROR(FIND("-", 'Upload Data'!$B936, Y949 + 1), 1000)</f>
        <v>1000</v>
      </c>
      <c r="AA949" s="30" t="str">
        <f>IFERROR(LEFT('Upload Data'!$B936, Y949 - 1), "")</f>
        <v/>
      </c>
      <c r="AB949" s="30" t="str">
        <f>IFERROR(MID('Upload Data'!$B936, Y949 + 1, Z949 - Y949 - 1), "")</f>
        <v/>
      </c>
      <c r="AC949" s="30">
        <f>IFERROR(VALUE(RIGHT('Upload Data'!$B936, 6)), -1)</f>
        <v>-1</v>
      </c>
    </row>
    <row r="950" spans="1:29">
      <c r="A950" s="29">
        <f t="shared" si="116"/>
        <v>937</v>
      </c>
      <c r="B950" s="28" t="b">
        <f>NOT(IFERROR('Upload Data'!A937 = "ERROR", TRUE))</f>
        <v>1</v>
      </c>
      <c r="C950" s="28">
        <f t="shared" si="117"/>
        <v>937</v>
      </c>
      <c r="D950" s="30" t="b">
        <f>IF(B950, ('Upload Data'!A937 &amp; 'Upload Data'!B937 &amp; 'Upload Data'!D937 &amp; 'Upload Data'!E937 &amp; 'Upload Data'!F937) &lt;&gt; "", FALSE)</f>
        <v>0</v>
      </c>
      <c r="E950" s="28" t="str">
        <f t="shared" si="121"/>
        <v/>
      </c>
      <c r="F950" s="28" t="str">
        <f t="shared" si="122"/>
        <v/>
      </c>
      <c r="G950" s="30" t="b">
        <f t="shared" si="115"/>
        <v>1</v>
      </c>
      <c r="H950" s="30" t="b">
        <f>IFERROR(AND(OR(NOT(D950), 'Upload Data'!$A937 &lt;&gt; "", 'Upload Data'!$B937 &lt;&gt; ""), I950, J950, S950 &lt;= 1), FALSE)</f>
        <v>1</v>
      </c>
      <c r="I950" s="30" t="b">
        <f t="shared" si="118"/>
        <v>1</v>
      </c>
      <c r="J950" s="30" t="b">
        <f t="shared" si="119"/>
        <v>1</v>
      </c>
      <c r="K950" s="31" t="s">
        <v>81</v>
      </c>
      <c r="L950" s="31" t="s">
        <v>81</v>
      </c>
      <c r="M950" s="30" t="b">
        <f>IFERROR(OR(NOT(D950), 'Upload Data'!E937 &lt;&gt; ""), FALSE)</f>
        <v>1</v>
      </c>
      <c r="N950" s="30" t="b">
        <f>IFERROR(OR(AND(NOT(D950), 'Upload Data'!F937 = ""), IFERROR(MATCH('Upload Data'!F937, listTradingRelationship, 0), FALSE)), FALSE)</f>
        <v>1</v>
      </c>
      <c r="O950" s="30"/>
      <c r="P950" s="30"/>
      <c r="Q950" s="30"/>
      <c r="R950" s="30" t="str">
        <f>IFERROR(IF('Upload Data'!$A937 &lt;&gt; "", 'Upload Data'!$A937, 'Upload Data'!$B937) &amp; "-" &amp; 'Upload Data'!$C937, "-")</f>
        <v>-</v>
      </c>
      <c r="S950" s="30">
        <f t="shared" si="120"/>
        <v>0</v>
      </c>
      <c r="T950" s="30"/>
      <c r="U950" s="30" t="b">
        <f>IFERROR(OR('Upload Data'!$A937 = "", IFERROR(AND(LEN('Upload Data'!$A937 ) = 11, LEFT('Upload Data'!$A937, 4) = "FSC-", MID('Upload Data'!$A937, 5, 1) &gt;= "A", MID('Upload Data'!$A937, 5, 1) &lt;= "Z", V950 &gt; 0, INT(V950) = V950), FALSE)), FALSE)</f>
        <v>1</v>
      </c>
      <c r="V950" s="30">
        <f>IFERROR(VALUE(RIGHT('Upload Data'!$A937, 6)), -1)</f>
        <v>-1</v>
      </c>
      <c r="W950" s="30"/>
      <c r="X950" s="30" t="b">
        <f>IFERROR(OR('Upload Data'!$B937 = "", IFERROR(AND(LEN(AA950) &gt;= 2, MATCH(AB950, listCertificateTypes, 0), AC950 &gt; -1, INT(AC950) = AC950), FALSE)), FALSE)</f>
        <v>1</v>
      </c>
      <c r="Y950" s="30">
        <f>IFERROR(FIND("-", 'Upload Data'!$B937, 1), 1000)</f>
        <v>1000</v>
      </c>
      <c r="Z950" s="30">
        <f>IFERROR(FIND("-", 'Upload Data'!$B937, Y950 + 1), 1000)</f>
        <v>1000</v>
      </c>
      <c r="AA950" s="30" t="str">
        <f>IFERROR(LEFT('Upload Data'!$B937, Y950 - 1), "")</f>
        <v/>
      </c>
      <c r="AB950" s="30" t="str">
        <f>IFERROR(MID('Upload Data'!$B937, Y950 + 1, Z950 - Y950 - 1), "")</f>
        <v/>
      </c>
      <c r="AC950" s="30">
        <f>IFERROR(VALUE(RIGHT('Upload Data'!$B937, 6)), -1)</f>
        <v>-1</v>
      </c>
    </row>
    <row r="951" spans="1:29">
      <c r="A951" s="29">
        <f t="shared" si="116"/>
        <v>938</v>
      </c>
      <c r="B951" s="28" t="b">
        <f>NOT(IFERROR('Upload Data'!A938 = "ERROR", TRUE))</f>
        <v>1</v>
      </c>
      <c r="C951" s="28">
        <f t="shared" si="117"/>
        <v>938</v>
      </c>
      <c r="D951" s="30" t="b">
        <f>IF(B951, ('Upload Data'!A938 &amp; 'Upload Data'!B938 &amp; 'Upload Data'!D938 &amp; 'Upload Data'!E938 &amp; 'Upload Data'!F938) &lt;&gt; "", FALSE)</f>
        <v>0</v>
      </c>
      <c r="E951" s="28" t="str">
        <f t="shared" si="121"/>
        <v/>
      </c>
      <c r="F951" s="28" t="str">
        <f t="shared" si="122"/>
        <v/>
      </c>
      <c r="G951" s="30" t="b">
        <f t="shared" si="115"/>
        <v>1</v>
      </c>
      <c r="H951" s="30" t="b">
        <f>IFERROR(AND(OR(NOT(D951), 'Upload Data'!$A938 &lt;&gt; "", 'Upload Data'!$B938 &lt;&gt; ""), I951, J951, S951 &lt;= 1), FALSE)</f>
        <v>1</v>
      </c>
      <c r="I951" s="30" t="b">
        <f t="shared" si="118"/>
        <v>1</v>
      </c>
      <c r="J951" s="30" t="b">
        <f t="shared" si="119"/>
        <v>1</v>
      </c>
      <c r="K951" s="31" t="s">
        <v>81</v>
      </c>
      <c r="L951" s="31" t="s">
        <v>81</v>
      </c>
      <c r="M951" s="30" t="b">
        <f>IFERROR(OR(NOT(D951), 'Upload Data'!E938 &lt;&gt; ""), FALSE)</f>
        <v>1</v>
      </c>
      <c r="N951" s="30" t="b">
        <f>IFERROR(OR(AND(NOT(D951), 'Upload Data'!F938 = ""), IFERROR(MATCH('Upload Data'!F938, listTradingRelationship, 0), FALSE)), FALSE)</f>
        <v>1</v>
      </c>
      <c r="O951" s="30"/>
      <c r="P951" s="30"/>
      <c r="Q951" s="30"/>
      <c r="R951" s="30" t="str">
        <f>IFERROR(IF('Upload Data'!$A938 &lt;&gt; "", 'Upload Data'!$A938, 'Upload Data'!$B938) &amp; "-" &amp; 'Upload Data'!$C938, "-")</f>
        <v>-</v>
      </c>
      <c r="S951" s="30">
        <f t="shared" si="120"/>
        <v>0</v>
      </c>
      <c r="T951" s="30"/>
      <c r="U951" s="30" t="b">
        <f>IFERROR(OR('Upload Data'!$A938 = "", IFERROR(AND(LEN('Upload Data'!$A938 ) = 11, LEFT('Upload Data'!$A938, 4) = "FSC-", MID('Upload Data'!$A938, 5, 1) &gt;= "A", MID('Upload Data'!$A938, 5, 1) &lt;= "Z", V951 &gt; 0, INT(V951) = V951), FALSE)), FALSE)</f>
        <v>1</v>
      </c>
      <c r="V951" s="30">
        <f>IFERROR(VALUE(RIGHT('Upload Data'!$A938, 6)), -1)</f>
        <v>-1</v>
      </c>
      <c r="W951" s="30"/>
      <c r="X951" s="30" t="b">
        <f>IFERROR(OR('Upload Data'!$B938 = "", IFERROR(AND(LEN(AA951) &gt;= 2, MATCH(AB951, listCertificateTypes, 0), AC951 &gt; -1, INT(AC951) = AC951), FALSE)), FALSE)</f>
        <v>1</v>
      </c>
      <c r="Y951" s="30">
        <f>IFERROR(FIND("-", 'Upload Data'!$B938, 1), 1000)</f>
        <v>1000</v>
      </c>
      <c r="Z951" s="30">
        <f>IFERROR(FIND("-", 'Upload Data'!$B938, Y951 + 1), 1000)</f>
        <v>1000</v>
      </c>
      <c r="AA951" s="30" t="str">
        <f>IFERROR(LEFT('Upload Data'!$B938, Y951 - 1), "")</f>
        <v/>
      </c>
      <c r="AB951" s="30" t="str">
        <f>IFERROR(MID('Upload Data'!$B938, Y951 + 1, Z951 - Y951 - 1), "")</f>
        <v/>
      </c>
      <c r="AC951" s="30">
        <f>IFERROR(VALUE(RIGHT('Upload Data'!$B938, 6)), -1)</f>
        <v>-1</v>
      </c>
    </row>
    <row r="952" spans="1:29">
      <c r="A952" s="29">
        <f t="shared" si="116"/>
        <v>939</v>
      </c>
      <c r="B952" s="28" t="b">
        <f>NOT(IFERROR('Upload Data'!A939 = "ERROR", TRUE))</f>
        <v>1</v>
      </c>
      <c r="C952" s="28">
        <f t="shared" si="117"/>
        <v>939</v>
      </c>
      <c r="D952" s="30" t="b">
        <f>IF(B952, ('Upload Data'!A939 &amp; 'Upload Data'!B939 &amp; 'Upload Data'!D939 &amp; 'Upload Data'!E939 &amp; 'Upload Data'!F939) &lt;&gt; "", FALSE)</f>
        <v>0</v>
      </c>
      <c r="E952" s="28" t="str">
        <f t="shared" si="121"/>
        <v/>
      </c>
      <c r="F952" s="28" t="str">
        <f t="shared" si="122"/>
        <v/>
      </c>
      <c r="G952" s="30" t="b">
        <f t="shared" si="115"/>
        <v>1</v>
      </c>
      <c r="H952" s="30" t="b">
        <f>IFERROR(AND(OR(NOT(D952), 'Upload Data'!$A939 &lt;&gt; "", 'Upload Data'!$B939 &lt;&gt; ""), I952, J952, S952 &lt;= 1), FALSE)</f>
        <v>1</v>
      </c>
      <c r="I952" s="30" t="b">
        <f t="shared" si="118"/>
        <v>1</v>
      </c>
      <c r="J952" s="30" t="b">
        <f t="shared" si="119"/>
        <v>1</v>
      </c>
      <c r="K952" s="31" t="s">
        <v>81</v>
      </c>
      <c r="L952" s="31" t="s">
        <v>81</v>
      </c>
      <c r="M952" s="30" t="b">
        <f>IFERROR(OR(NOT(D952), 'Upload Data'!E939 &lt;&gt; ""), FALSE)</f>
        <v>1</v>
      </c>
      <c r="N952" s="30" t="b">
        <f>IFERROR(OR(AND(NOT(D952), 'Upload Data'!F939 = ""), IFERROR(MATCH('Upload Data'!F939, listTradingRelationship, 0), FALSE)), FALSE)</f>
        <v>1</v>
      </c>
      <c r="O952" s="30"/>
      <c r="P952" s="30"/>
      <c r="Q952" s="30"/>
      <c r="R952" s="30" t="str">
        <f>IFERROR(IF('Upload Data'!$A939 &lt;&gt; "", 'Upload Data'!$A939, 'Upload Data'!$B939) &amp; "-" &amp; 'Upload Data'!$C939, "-")</f>
        <v>-</v>
      </c>
      <c r="S952" s="30">
        <f t="shared" si="120"/>
        <v>0</v>
      </c>
      <c r="T952" s="30"/>
      <c r="U952" s="30" t="b">
        <f>IFERROR(OR('Upload Data'!$A939 = "", IFERROR(AND(LEN('Upload Data'!$A939 ) = 11, LEFT('Upload Data'!$A939, 4) = "FSC-", MID('Upload Data'!$A939, 5, 1) &gt;= "A", MID('Upload Data'!$A939, 5, 1) &lt;= "Z", V952 &gt; 0, INT(V952) = V952), FALSE)), FALSE)</f>
        <v>1</v>
      </c>
      <c r="V952" s="30">
        <f>IFERROR(VALUE(RIGHT('Upload Data'!$A939, 6)), -1)</f>
        <v>-1</v>
      </c>
      <c r="W952" s="30"/>
      <c r="X952" s="30" t="b">
        <f>IFERROR(OR('Upload Data'!$B939 = "", IFERROR(AND(LEN(AA952) &gt;= 2, MATCH(AB952, listCertificateTypes, 0), AC952 &gt; -1, INT(AC952) = AC952), FALSE)), FALSE)</f>
        <v>1</v>
      </c>
      <c r="Y952" s="30">
        <f>IFERROR(FIND("-", 'Upload Data'!$B939, 1), 1000)</f>
        <v>1000</v>
      </c>
      <c r="Z952" s="30">
        <f>IFERROR(FIND("-", 'Upload Data'!$B939, Y952 + 1), 1000)</f>
        <v>1000</v>
      </c>
      <c r="AA952" s="30" t="str">
        <f>IFERROR(LEFT('Upload Data'!$B939, Y952 - 1), "")</f>
        <v/>
      </c>
      <c r="AB952" s="30" t="str">
        <f>IFERROR(MID('Upload Data'!$B939, Y952 + 1, Z952 - Y952 - 1), "")</f>
        <v/>
      </c>
      <c r="AC952" s="30">
        <f>IFERROR(VALUE(RIGHT('Upload Data'!$B939, 6)), -1)</f>
        <v>-1</v>
      </c>
    </row>
    <row r="953" spans="1:29">
      <c r="A953" s="29">
        <f t="shared" si="116"/>
        <v>940</v>
      </c>
      <c r="B953" s="28" t="b">
        <f>NOT(IFERROR('Upload Data'!A940 = "ERROR", TRUE))</f>
        <v>1</v>
      </c>
      <c r="C953" s="28">
        <f t="shared" si="117"/>
        <v>940</v>
      </c>
      <c r="D953" s="30" t="b">
        <f>IF(B953, ('Upload Data'!A940 &amp; 'Upload Data'!B940 &amp; 'Upload Data'!D940 &amp; 'Upload Data'!E940 &amp; 'Upload Data'!F940) &lt;&gt; "", FALSE)</f>
        <v>0</v>
      </c>
      <c r="E953" s="28" t="str">
        <f t="shared" si="121"/>
        <v/>
      </c>
      <c r="F953" s="28" t="str">
        <f t="shared" si="122"/>
        <v/>
      </c>
      <c r="G953" s="30" t="b">
        <f t="shared" si="115"/>
        <v>1</v>
      </c>
      <c r="H953" s="30" t="b">
        <f>IFERROR(AND(OR(NOT(D953), 'Upload Data'!$A940 &lt;&gt; "", 'Upload Data'!$B940 &lt;&gt; ""), I953, J953, S953 &lt;= 1), FALSE)</f>
        <v>1</v>
      </c>
      <c r="I953" s="30" t="b">
        <f t="shared" si="118"/>
        <v>1</v>
      </c>
      <c r="J953" s="30" t="b">
        <f t="shared" si="119"/>
        <v>1</v>
      </c>
      <c r="K953" s="31" t="s">
        <v>81</v>
      </c>
      <c r="L953" s="31" t="s">
        <v>81</v>
      </c>
      <c r="M953" s="30" t="b">
        <f>IFERROR(OR(NOT(D953), 'Upload Data'!E940 &lt;&gt; ""), FALSE)</f>
        <v>1</v>
      </c>
      <c r="N953" s="30" t="b">
        <f>IFERROR(OR(AND(NOT(D953), 'Upload Data'!F940 = ""), IFERROR(MATCH('Upload Data'!F940, listTradingRelationship, 0), FALSE)), FALSE)</f>
        <v>1</v>
      </c>
      <c r="O953" s="30"/>
      <c r="P953" s="30"/>
      <c r="Q953" s="30"/>
      <c r="R953" s="30" t="str">
        <f>IFERROR(IF('Upload Data'!$A940 &lt;&gt; "", 'Upload Data'!$A940, 'Upload Data'!$B940) &amp; "-" &amp; 'Upload Data'!$C940, "-")</f>
        <v>-</v>
      </c>
      <c r="S953" s="30">
        <f t="shared" si="120"/>
        <v>0</v>
      </c>
      <c r="T953" s="30"/>
      <c r="U953" s="30" t="b">
        <f>IFERROR(OR('Upload Data'!$A940 = "", IFERROR(AND(LEN('Upload Data'!$A940 ) = 11, LEFT('Upload Data'!$A940, 4) = "FSC-", MID('Upload Data'!$A940, 5, 1) &gt;= "A", MID('Upload Data'!$A940, 5, 1) &lt;= "Z", V953 &gt; 0, INT(V953) = V953), FALSE)), FALSE)</f>
        <v>1</v>
      </c>
      <c r="V953" s="30">
        <f>IFERROR(VALUE(RIGHT('Upload Data'!$A940, 6)), -1)</f>
        <v>-1</v>
      </c>
      <c r="W953" s="30"/>
      <c r="X953" s="30" t="b">
        <f>IFERROR(OR('Upload Data'!$B940 = "", IFERROR(AND(LEN(AA953) &gt;= 2, MATCH(AB953, listCertificateTypes, 0), AC953 &gt; -1, INT(AC953) = AC953), FALSE)), FALSE)</f>
        <v>1</v>
      </c>
      <c r="Y953" s="30">
        <f>IFERROR(FIND("-", 'Upload Data'!$B940, 1), 1000)</f>
        <v>1000</v>
      </c>
      <c r="Z953" s="30">
        <f>IFERROR(FIND("-", 'Upload Data'!$B940, Y953 + 1), 1000)</f>
        <v>1000</v>
      </c>
      <c r="AA953" s="30" t="str">
        <f>IFERROR(LEFT('Upload Data'!$B940, Y953 - 1), "")</f>
        <v/>
      </c>
      <c r="AB953" s="30" t="str">
        <f>IFERROR(MID('Upload Data'!$B940, Y953 + 1, Z953 - Y953 - 1), "")</f>
        <v/>
      </c>
      <c r="AC953" s="30">
        <f>IFERROR(VALUE(RIGHT('Upload Data'!$B940, 6)), -1)</f>
        <v>-1</v>
      </c>
    </row>
    <row r="954" spans="1:29">
      <c r="A954" s="29">
        <f t="shared" si="116"/>
        <v>941</v>
      </c>
      <c r="B954" s="28" t="b">
        <f>NOT(IFERROR('Upload Data'!A941 = "ERROR", TRUE))</f>
        <v>1</v>
      </c>
      <c r="C954" s="28">
        <f t="shared" si="117"/>
        <v>941</v>
      </c>
      <c r="D954" s="30" t="b">
        <f>IF(B954, ('Upload Data'!A941 &amp; 'Upload Data'!B941 &amp; 'Upload Data'!D941 &amp; 'Upload Data'!E941 &amp; 'Upload Data'!F941) &lt;&gt; "", FALSE)</f>
        <v>0</v>
      </c>
      <c r="E954" s="28" t="str">
        <f t="shared" si="121"/>
        <v/>
      </c>
      <c r="F954" s="28" t="str">
        <f t="shared" si="122"/>
        <v/>
      </c>
      <c r="G954" s="30" t="b">
        <f t="shared" si="115"/>
        <v>1</v>
      </c>
      <c r="H954" s="30" t="b">
        <f>IFERROR(AND(OR(NOT(D954), 'Upload Data'!$A941 &lt;&gt; "", 'Upload Data'!$B941 &lt;&gt; ""), I954, J954, S954 &lt;= 1), FALSE)</f>
        <v>1</v>
      </c>
      <c r="I954" s="30" t="b">
        <f t="shared" si="118"/>
        <v>1</v>
      </c>
      <c r="J954" s="30" t="b">
        <f t="shared" si="119"/>
        <v>1</v>
      </c>
      <c r="K954" s="31" t="s">
        <v>81</v>
      </c>
      <c r="L954" s="31" t="s">
        <v>81</v>
      </c>
      <c r="M954" s="30" t="b">
        <f>IFERROR(OR(NOT(D954), 'Upload Data'!E941 &lt;&gt; ""), FALSE)</f>
        <v>1</v>
      </c>
      <c r="N954" s="30" t="b">
        <f>IFERROR(OR(AND(NOT(D954), 'Upload Data'!F941 = ""), IFERROR(MATCH('Upload Data'!F941, listTradingRelationship, 0), FALSE)), FALSE)</f>
        <v>1</v>
      </c>
      <c r="O954" s="30"/>
      <c r="P954" s="30"/>
      <c r="Q954" s="30"/>
      <c r="R954" s="30" t="str">
        <f>IFERROR(IF('Upload Data'!$A941 &lt;&gt; "", 'Upload Data'!$A941, 'Upload Data'!$B941) &amp; "-" &amp; 'Upload Data'!$C941, "-")</f>
        <v>-</v>
      </c>
      <c r="S954" s="30">
        <f t="shared" si="120"/>
        <v>0</v>
      </c>
      <c r="T954" s="30"/>
      <c r="U954" s="30" t="b">
        <f>IFERROR(OR('Upload Data'!$A941 = "", IFERROR(AND(LEN('Upload Data'!$A941 ) = 11, LEFT('Upload Data'!$A941, 4) = "FSC-", MID('Upload Data'!$A941, 5, 1) &gt;= "A", MID('Upload Data'!$A941, 5, 1) &lt;= "Z", V954 &gt; 0, INT(V954) = V954), FALSE)), FALSE)</f>
        <v>1</v>
      </c>
      <c r="V954" s="30">
        <f>IFERROR(VALUE(RIGHT('Upload Data'!$A941, 6)), -1)</f>
        <v>-1</v>
      </c>
      <c r="W954" s="30"/>
      <c r="X954" s="30" t="b">
        <f>IFERROR(OR('Upload Data'!$B941 = "", IFERROR(AND(LEN(AA954) &gt;= 2, MATCH(AB954, listCertificateTypes, 0), AC954 &gt; -1, INT(AC954) = AC954), FALSE)), FALSE)</f>
        <v>1</v>
      </c>
      <c r="Y954" s="30">
        <f>IFERROR(FIND("-", 'Upload Data'!$B941, 1), 1000)</f>
        <v>1000</v>
      </c>
      <c r="Z954" s="30">
        <f>IFERROR(FIND("-", 'Upload Data'!$B941, Y954 + 1), 1000)</f>
        <v>1000</v>
      </c>
      <c r="AA954" s="30" t="str">
        <f>IFERROR(LEFT('Upload Data'!$B941, Y954 - 1), "")</f>
        <v/>
      </c>
      <c r="AB954" s="30" t="str">
        <f>IFERROR(MID('Upload Data'!$B941, Y954 + 1, Z954 - Y954 - 1), "")</f>
        <v/>
      </c>
      <c r="AC954" s="30">
        <f>IFERROR(VALUE(RIGHT('Upload Data'!$B941, 6)), -1)</f>
        <v>-1</v>
      </c>
    </row>
    <row r="955" spans="1:29">
      <c r="A955" s="29">
        <f t="shared" si="116"/>
        <v>942</v>
      </c>
      <c r="B955" s="28" t="b">
        <f>NOT(IFERROR('Upload Data'!A942 = "ERROR", TRUE))</f>
        <v>1</v>
      </c>
      <c r="C955" s="28">
        <f t="shared" si="117"/>
        <v>942</v>
      </c>
      <c r="D955" s="30" t="b">
        <f>IF(B955, ('Upload Data'!A942 &amp; 'Upload Data'!B942 &amp; 'Upload Data'!D942 &amp; 'Upload Data'!E942 &amp; 'Upload Data'!F942) &lt;&gt; "", FALSE)</f>
        <v>0</v>
      </c>
      <c r="E955" s="28" t="str">
        <f t="shared" si="121"/>
        <v/>
      </c>
      <c r="F955" s="28" t="str">
        <f t="shared" si="122"/>
        <v/>
      </c>
      <c r="G955" s="30" t="b">
        <f t="shared" si="115"/>
        <v>1</v>
      </c>
      <c r="H955" s="30" t="b">
        <f>IFERROR(AND(OR(NOT(D955), 'Upload Data'!$A942 &lt;&gt; "", 'Upload Data'!$B942 &lt;&gt; ""), I955, J955, S955 &lt;= 1), FALSE)</f>
        <v>1</v>
      </c>
      <c r="I955" s="30" t="b">
        <f t="shared" si="118"/>
        <v>1</v>
      </c>
      <c r="J955" s="30" t="b">
        <f t="shared" si="119"/>
        <v>1</v>
      </c>
      <c r="K955" s="31" t="s">
        <v>81</v>
      </c>
      <c r="L955" s="31" t="s">
        <v>81</v>
      </c>
      <c r="M955" s="30" t="b">
        <f>IFERROR(OR(NOT(D955), 'Upload Data'!E942 &lt;&gt; ""), FALSE)</f>
        <v>1</v>
      </c>
      <c r="N955" s="30" t="b">
        <f>IFERROR(OR(AND(NOT(D955), 'Upload Data'!F942 = ""), IFERROR(MATCH('Upload Data'!F942, listTradingRelationship, 0), FALSE)), FALSE)</f>
        <v>1</v>
      </c>
      <c r="O955" s="30"/>
      <c r="P955" s="30"/>
      <c r="Q955" s="30"/>
      <c r="R955" s="30" t="str">
        <f>IFERROR(IF('Upload Data'!$A942 &lt;&gt; "", 'Upload Data'!$A942, 'Upload Data'!$B942) &amp; "-" &amp; 'Upload Data'!$C942, "-")</f>
        <v>-</v>
      </c>
      <c r="S955" s="30">
        <f t="shared" si="120"/>
        <v>0</v>
      </c>
      <c r="T955" s="30"/>
      <c r="U955" s="30" t="b">
        <f>IFERROR(OR('Upload Data'!$A942 = "", IFERROR(AND(LEN('Upload Data'!$A942 ) = 11, LEFT('Upload Data'!$A942, 4) = "FSC-", MID('Upload Data'!$A942, 5, 1) &gt;= "A", MID('Upload Data'!$A942, 5, 1) &lt;= "Z", V955 &gt; 0, INT(V955) = V955), FALSE)), FALSE)</f>
        <v>1</v>
      </c>
      <c r="V955" s="30">
        <f>IFERROR(VALUE(RIGHT('Upload Data'!$A942, 6)), -1)</f>
        <v>-1</v>
      </c>
      <c r="W955" s="30"/>
      <c r="X955" s="30" t="b">
        <f>IFERROR(OR('Upload Data'!$B942 = "", IFERROR(AND(LEN(AA955) &gt;= 2, MATCH(AB955, listCertificateTypes, 0), AC955 &gt; -1, INT(AC955) = AC955), FALSE)), FALSE)</f>
        <v>1</v>
      </c>
      <c r="Y955" s="30">
        <f>IFERROR(FIND("-", 'Upload Data'!$B942, 1), 1000)</f>
        <v>1000</v>
      </c>
      <c r="Z955" s="30">
        <f>IFERROR(FIND("-", 'Upload Data'!$B942, Y955 + 1), 1000)</f>
        <v>1000</v>
      </c>
      <c r="AA955" s="30" t="str">
        <f>IFERROR(LEFT('Upload Data'!$B942, Y955 - 1), "")</f>
        <v/>
      </c>
      <c r="AB955" s="30" t="str">
        <f>IFERROR(MID('Upload Data'!$B942, Y955 + 1, Z955 - Y955 - 1), "")</f>
        <v/>
      </c>
      <c r="AC955" s="30">
        <f>IFERROR(VALUE(RIGHT('Upload Data'!$B942, 6)), -1)</f>
        <v>-1</v>
      </c>
    </row>
    <row r="956" spans="1:29">
      <c r="A956" s="29">
        <f t="shared" si="116"/>
        <v>943</v>
      </c>
      <c r="B956" s="28" t="b">
        <f>NOT(IFERROR('Upload Data'!A943 = "ERROR", TRUE))</f>
        <v>1</v>
      </c>
      <c r="C956" s="28">
        <f t="shared" si="117"/>
        <v>943</v>
      </c>
      <c r="D956" s="30" t="b">
        <f>IF(B956, ('Upload Data'!A943 &amp; 'Upload Data'!B943 &amp; 'Upload Data'!D943 &amp; 'Upload Data'!E943 &amp; 'Upload Data'!F943) &lt;&gt; "", FALSE)</f>
        <v>0</v>
      </c>
      <c r="E956" s="28" t="str">
        <f t="shared" si="121"/>
        <v/>
      </c>
      <c r="F956" s="28" t="str">
        <f t="shared" si="122"/>
        <v/>
      </c>
      <c r="G956" s="30" t="b">
        <f t="shared" si="115"/>
        <v>1</v>
      </c>
      <c r="H956" s="30" t="b">
        <f>IFERROR(AND(OR(NOT(D956), 'Upload Data'!$A943 &lt;&gt; "", 'Upload Data'!$B943 &lt;&gt; ""), I956, J956, S956 &lt;= 1), FALSE)</f>
        <v>1</v>
      </c>
      <c r="I956" s="30" t="b">
        <f t="shared" si="118"/>
        <v>1</v>
      </c>
      <c r="J956" s="30" t="b">
        <f t="shared" si="119"/>
        <v>1</v>
      </c>
      <c r="K956" s="31" t="s">
        <v>81</v>
      </c>
      <c r="L956" s="31" t="s">
        <v>81</v>
      </c>
      <c r="M956" s="30" t="b">
        <f>IFERROR(OR(NOT(D956), 'Upload Data'!E943 &lt;&gt; ""), FALSE)</f>
        <v>1</v>
      </c>
      <c r="N956" s="30" t="b">
        <f>IFERROR(OR(AND(NOT(D956), 'Upload Data'!F943 = ""), IFERROR(MATCH('Upload Data'!F943, listTradingRelationship, 0), FALSE)), FALSE)</f>
        <v>1</v>
      </c>
      <c r="O956" s="30"/>
      <c r="P956" s="30"/>
      <c r="Q956" s="30"/>
      <c r="R956" s="30" t="str">
        <f>IFERROR(IF('Upload Data'!$A943 &lt;&gt; "", 'Upload Data'!$A943, 'Upload Data'!$B943) &amp; "-" &amp; 'Upload Data'!$C943, "-")</f>
        <v>-</v>
      </c>
      <c r="S956" s="30">
        <f t="shared" si="120"/>
        <v>0</v>
      </c>
      <c r="T956" s="30"/>
      <c r="U956" s="30" t="b">
        <f>IFERROR(OR('Upload Data'!$A943 = "", IFERROR(AND(LEN('Upload Data'!$A943 ) = 11, LEFT('Upload Data'!$A943, 4) = "FSC-", MID('Upload Data'!$A943, 5, 1) &gt;= "A", MID('Upload Data'!$A943, 5, 1) &lt;= "Z", V956 &gt; 0, INT(V956) = V956), FALSE)), FALSE)</f>
        <v>1</v>
      </c>
      <c r="V956" s="30">
        <f>IFERROR(VALUE(RIGHT('Upload Data'!$A943, 6)), -1)</f>
        <v>-1</v>
      </c>
      <c r="W956" s="30"/>
      <c r="X956" s="30" t="b">
        <f>IFERROR(OR('Upload Data'!$B943 = "", IFERROR(AND(LEN(AA956) &gt;= 2, MATCH(AB956, listCertificateTypes, 0), AC956 &gt; -1, INT(AC956) = AC956), FALSE)), FALSE)</f>
        <v>1</v>
      </c>
      <c r="Y956" s="30">
        <f>IFERROR(FIND("-", 'Upload Data'!$B943, 1), 1000)</f>
        <v>1000</v>
      </c>
      <c r="Z956" s="30">
        <f>IFERROR(FIND("-", 'Upload Data'!$B943, Y956 + 1), 1000)</f>
        <v>1000</v>
      </c>
      <c r="AA956" s="30" t="str">
        <f>IFERROR(LEFT('Upload Data'!$B943, Y956 - 1), "")</f>
        <v/>
      </c>
      <c r="AB956" s="30" t="str">
        <f>IFERROR(MID('Upload Data'!$B943, Y956 + 1, Z956 - Y956 - 1), "")</f>
        <v/>
      </c>
      <c r="AC956" s="30">
        <f>IFERROR(VALUE(RIGHT('Upload Data'!$B943, 6)), -1)</f>
        <v>-1</v>
      </c>
    </row>
    <row r="957" spans="1:29">
      <c r="A957" s="29">
        <f t="shared" si="116"/>
        <v>944</v>
      </c>
      <c r="B957" s="28" t="b">
        <f>NOT(IFERROR('Upload Data'!A944 = "ERROR", TRUE))</f>
        <v>1</v>
      </c>
      <c r="C957" s="28">
        <f t="shared" si="117"/>
        <v>944</v>
      </c>
      <c r="D957" s="30" t="b">
        <f>IF(B957, ('Upload Data'!A944 &amp; 'Upload Data'!B944 &amp; 'Upload Data'!D944 &amp; 'Upload Data'!E944 &amp; 'Upload Data'!F944) &lt;&gt; "", FALSE)</f>
        <v>0</v>
      </c>
      <c r="E957" s="28" t="str">
        <f t="shared" si="121"/>
        <v/>
      </c>
      <c r="F957" s="28" t="str">
        <f t="shared" si="122"/>
        <v/>
      </c>
      <c r="G957" s="30" t="b">
        <f t="shared" si="115"/>
        <v>1</v>
      </c>
      <c r="H957" s="30" t="b">
        <f>IFERROR(AND(OR(NOT(D957), 'Upload Data'!$A944 &lt;&gt; "", 'Upload Data'!$B944 &lt;&gt; ""), I957, J957, S957 &lt;= 1), FALSE)</f>
        <v>1</v>
      </c>
      <c r="I957" s="30" t="b">
        <f t="shared" si="118"/>
        <v>1</v>
      </c>
      <c r="J957" s="30" t="b">
        <f t="shared" si="119"/>
        <v>1</v>
      </c>
      <c r="K957" s="31" t="s">
        <v>81</v>
      </c>
      <c r="L957" s="31" t="s">
        <v>81</v>
      </c>
      <c r="M957" s="30" t="b">
        <f>IFERROR(OR(NOT(D957), 'Upload Data'!E944 &lt;&gt; ""), FALSE)</f>
        <v>1</v>
      </c>
      <c r="N957" s="30" t="b">
        <f>IFERROR(OR(AND(NOT(D957), 'Upload Data'!F944 = ""), IFERROR(MATCH('Upload Data'!F944, listTradingRelationship, 0), FALSE)), FALSE)</f>
        <v>1</v>
      </c>
      <c r="O957" s="30"/>
      <c r="P957" s="30"/>
      <c r="Q957" s="30"/>
      <c r="R957" s="30" t="str">
        <f>IFERROR(IF('Upload Data'!$A944 &lt;&gt; "", 'Upload Data'!$A944, 'Upload Data'!$B944) &amp; "-" &amp; 'Upload Data'!$C944, "-")</f>
        <v>-</v>
      </c>
      <c r="S957" s="30">
        <f t="shared" si="120"/>
        <v>0</v>
      </c>
      <c r="T957" s="30"/>
      <c r="U957" s="30" t="b">
        <f>IFERROR(OR('Upload Data'!$A944 = "", IFERROR(AND(LEN('Upload Data'!$A944 ) = 11, LEFT('Upload Data'!$A944, 4) = "FSC-", MID('Upload Data'!$A944, 5, 1) &gt;= "A", MID('Upload Data'!$A944, 5, 1) &lt;= "Z", V957 &gt; 0, INT(V957) = V957), FALSE)), FALSE)</f>
        <v>1</v>
      </c>
      <c r="V957" s="30">
        <f>IFERROR(VALUE(RIGHT('Upload Data'!$A944, 6)), -1)</f>
        <v>-1</v>
      </c>
      <c r="W957" s="30"/>
      <c r="X957" s="30" t="b">
        <f>IFERROR(OR('Upload Data'!$B944 = "", IFERROR(AND(LEN(AA957) &gt;= 2, MATCH(AB957, listCertificateTypes, 0), AC957 &gt; -1, INT(AC957) = AC957), FALSE)), FALSE)</f>
        <v>1</v>
      </c>
      <c r="Y957" s="30">
        <f>IFERROR(FIND("-", 'Upload Data'!$B944, 1), 1000)</f>
        <v>1000</v>
      </c>
      <c r="Z957" s="30">
        <f>IFERROR(FIND("-", 'Upload Data'!$B944, Y957 + 1), 1000)</f>
        <v>1000</v>
      </c>
      <c r="AA957" s="30" t="str">
        <f>IFERROR(LEFT('Upload Data'!$B944, Y957 - 1), "")</f>
        <v/>
      </c>
      <c r="AB957" s="30" t="str">
        <f>IFERROR(MID('Upload Data'!$B944, Y957 + 1, Z957 - Y957 - 1), "")</f>
        <v/>
      </c>
      <c r="AC957" s="30">
        <f>IFERROR(VALUE(RIGHT('Upload Data'!$B944, 6)), -1)</f>
        <v>-1</v>
      </c>
    </row>
    <row r="958" spans="1:29">
      <c r="A958" s="29">
        <f t="shared" si="116"/>
        <v>945</v>
      </c>
      <c r="B958" s="28" t="b">
        <f>NOT(IFERROR('Upload Data'!A945 = "ERROR", TRUE))</f>
        <v>1</v>
      </c>
      <c r="C958" s="28">
        <f t="shared" si="117"/>
        <v>945</v>
      </c>
      <c r="D958" s="30" t="b">
        <f>IF(B958, ('Upload Data'!A945 &amp; 'Upload Data'!B945 &amp; 'Upload Data'!D945 &amp; 'Upload Data'!E945 &amp; 'Upload Data'!F945) &lt;&gt; "", FALSE)</f>
        <v>0</v>
      </c>
      <c r="E958" s="28" t="str">
        <f t="shared" si="121"/>
        <v/>
      </c>
      <c r="F958" s="28" t="str">
        <f t="shared" si="122"/>
        <v/>
      </c>
      <c r="G958" s="30" t="b">
        <f t="shared" si="115"/>
        <v>1</v>
      </c>
      <c r="H958" s="30" t="b">
        <f>IFERROR(AND(OR(NOT(D958), 'Upload Data'!$A945 &lt;&gt; "", 'Upload Data'!$B945 &lt;&gt; ""), I958, J958, S958 &lt;= 1), FALSE)</f>
        <v>1</v>
      </c>
      <c r="I958" s="30" t="b">
        <f t="shared" si="118"/>
        <v>1</v>
      </c>
      <c r="J958" s="30" t="b">
        <f t="shared" si="119"/>
        <v>1</v>
      </c>
      <c r="K958" s="31" t="s">
        <v>81</v>
      </c>
      <c r="L958" s="31" t="s">
        <v>81</v>
      </c>
      <c r="M958" s="30" t="b">
        <f>IFERROR(OR(NOT(D958), 'Upload Data'!E945 &lt;&gt; ""), FALSE)</f>
        <v>1</v>
      </c>
      <c r="N958" s="30" t="b">
        <f>IFERROR(OR(AND(NOT(D958), 'Upload Data'!F945 = ""), IFERROR(MATCH('Upload Data'!F945, listTradingRelationship, 0), FALSE)), FALSE)</f>
        <v>1</v>
      </c>
      <c r="O958" s="30"/>
      <c r="P958" s="30"/>
      <c r="Q958" s="30"/>
      <c r="R958" s="30" t="str">
        <f>IFERROR(IF('Upload Data'!$A945 &lt;&gt; "", 'Upload Data'!$A945, 'Upload Data'!$B945) &amp; "-" &amp; 'Upload Data'!$C945, "-")</f>
        <v>-</v>
      </c>
      <c r="S958" s="30">
        <f t="shared" si="120"/>
        <v>0</v>
      </c>
      <c r="T958" s="30"/>
      <c r="U958" s="30" t="b">
        <f>IFERROR(OR('Upload Data'!$A945 = "", IFERROR(AND(LEN('Upload Data'!$A945 ) = 11, LEFT('Upload Data'!$A945, 4) = "FSC-", MID('Upload Data'!$A945, 5, 1) &gt;= "A", MID('Upload Data'!$A945, 5, 1) &lt;= "Z", V958 &gt; 0, INT(V958) = V958), FALSE)), FALSE)</f>
        <v>1</v>
      </c>
      <c r="V958" s="30">
        <f>IFERROR(VALUE(RIGHT('Upload Data'!$A945, 6)), -1)</f>
        <v>-1</v>
      </c>
      <c r="W958" s="30"/>
      <c r="X958" s="30" t="b">
        <f>IFERROR(OR('Upload Data'!$B945 = "", IFERROR(AND(LEN(AA958) &gt;= 2, MATCH(AB958, listCertificateTypes, 0), AC958 &gt; -1, INT(AC958) = AC958), FALSE)), FALSE)</f>
        <v>1</v>
      </c>
      <c r="Y958" s="30">
        <f>IFERROR(FIND("-", 'Upload Data'!$B945, 1), 1000)</f>
        <v>1000</v>
      </c>
      <c r="Z958" s="30">
        <f>IFERROR(FIND("-", 'Upload Data'!$B945, Y958 + 1), 1000)</f>
        <v>1000</v>
      </c>
      <c r="AA958" s="30" t="str">
        <f>IFERROR(LEFT('Upload Data'!$B945, Y958 - 1), "")</f>
        <v/>
      </c>
      <c r="AB958" s="30" t="str">
        <f>IFERROR(MID('Upload Data'!$B945, Y958 + 1, Z958 - Y958 - 1), "")</f>
        <v/>
      </c>
      <c r="AC958" s="30">
        <f>IFERROR(VALUE(RIGHT('Upload Data'!$B945, 6)), -1)</f>
        <v>-1</v>
      </c>
    </row>
    <row r="959" spans="1:29">
      <c r="A959" s="29">
        <f t="shared" si="116"/>
        <v>946</v>
      </c>
      <c r="B959" s="28" t="b">
        <f>NOT(IFERROR('Upload Data'!A946 = "ERROR", TRUE))</f>
        <v>1</v>
      </c>
      <c r="C959" s="28">
        <f t="shared" si="117"/>
        <v>946</v>
      </c>
      <c r="D959" s="30" t="b">
        <f>IF(B959, ('Upload Data'!A946 &amp; 'Upload Data'!B946 &amp; 'Upload Data'!D946 &amp; 'Upload Data'!E946 &amp; 'Upload Data'!F946) &lt;&gt; "", FALSE)</f>
        <v>0</v>
      </c>
      <c r="E959" s="28" t="str">
        <f t="shared" si="121"/>
        <v/>
      </c>
      <c r="F959" s="28" t="str">
        <f t="shared" si="122"/>
        <v/>
      </c>
      <c r="G959" s="30" t="b">
        <f t="shared" si="115"/>
        <v>1</v>
      </c>
      <c r="H959" s="30" t="b">
        <f>IFERROR(AND(OR(NOT(D959), 'Upload Data'!$A946 &lt;&gt; "", 'Upload Data'!$B946 &lt;&gt; ""), I959, J959, S959 &lt;= 1), FALSE)</f>
        <v>1</v>
      </c>
      <c r="I959" s="30" t="b">
        <f t="shared" si="118"/>
        <v>1</v>
      </c>
      <c r="J959" s="30" t="b">
        <f t="shared" si="119"/>
        <v>1</v>
      </c>
      <c r="K959" s="31" t="s">
        <v>81</v>
      </c>
      <c r="L959" s="31" t="s">
        <v>81</v>
      </c>
      <c r="M959" s="30" t="b">
        <f>IFERROR(OR(NOT(D959), 'Upload Data'!E946 &lt;&gt; ""), FALSE)</f>
        <v>1</v>
      </c>
      <c r="N959" s="30" t="b">
        <f>IFERROR(OR(AND(NOT(D959), 'Upload Data'!F946 = ""), IFERROR(MATCH('Upload Data'!F946, listTradingRelationship, 0), FALSE)), FALSE)</f>
        <v>1</v>
      </c>
      <c r="O959" s="30"/>
      <c r="P959" s="30"/>
      <c r="Q959" s="30"/>
      <c r="R959" s="30" t="str">
        <f>IFERROR(IF('Upload Data'!$A946 &lt;&gt; "", 'Upload Data'!$A946, 'Upload Data'!$B946) &amp; "-" &amp; 'Upload Data'!$C946, "-")</f>
        <v>-</v>
      </c>
      <c r="S959" s="30">
        <f t="shared" si="120"/>
        <v>0</v>
      </c>
      <c r="T959" s="30"/>
      <c r="U959" s="30" t="b">
        <f>IFERROR(OR('Upload Data'!$A946 = "", IFERROR(AND(LEN('Upload Data'!$A946 ) = 11, LEFT('Upload Data'!$A946, 4) = "FSC-", MID('Upload Data'!$A946, 5, 1) &gt;= "A", MID('Upload Data'!$A946, 5, 1) &lt;= "Z", V959 &gt; 0, INT(V959) = V959), FALSE)), FALSE)</f>
        <v>1</v>
      </c>
      <c r="V959" s="30">
        <f>IFERROR(VALUE(RIGHT('Upload Data'!$A946, 6)), -1)</f>
        <v>-1</v>
      </c>
      <c r="W959" s="30"/>
      <c r="X959" s="30" t="b">
        <f>IFERROR(OR('Upload Data'!$B946 = "", IFERROR(AND(LEN(AA959) &gt;= 2, MATCH(AB959, listCertificateTypes, 0), AC959 &gt; -1, INT(AC959) = AC959), FALSE)), FALSE)</f>
        <v>1</v>
      </c>
      <c r="Y959" s="30">
        <f>IFERROR(FIND("-", 'Upload Data'!$B946, 1), 1000)</f>
        <v>1000</v>
      </c>
      <c r="Z959" s="30">
        <f>IFERROR(FIND("-", 'Upload Data'!$B946, Y959 + 1), 1000)</f>
        <v>1000</v>
      </c>
      <c r="AA959" s="30" t="str">
        <f>IFERROR(LEFT('Upload Data'!$B946, Y959 - 1), "")</f>
        <v/>
      </c>
      <c r="AB959" s="30" t="str">
        <f>IFERROR(MID('Upload Data'!$B946, Y959 + 1, Z959 - Y959 - 1), "")</f>
        <v/>
      </c>
      <c r="AC959" s="30">
        <f>IFERROR(VALUE(RIGHT('Upload Data'!$B946, 6)), -1)</f>
        <v>-1</v>
      </c>
    </row>
    <row r="960" spans="1:29">
      <c r="A960" s="29">
        <f t="shared" si="116"/>
        <v>947</v>
      </c>
      <c r="B960" s="28" t="b">
        <f>NOT(IFERROR('Upload Data'!A947 = "ERROR", TRUE))</f>
        <v>1</v>
      </c>
      <c r="C960" s="28">
        <f t="shared" si="117"/>
        <v>947</v>
      </c>
      <c r="D960" s="30" t="b">
        <f>IF(B960, ('Upload Data'!A947 &amp; 'Upload Data'!B947 &amp; 'Upload Data'!D947 &amp; 'Upload Data'!E947 &amp; 'Upload Data'!F947) &lt;&gt; "", FALSE)</f>
        <v>0</v>
      </c>
      <c r="E960" s="28" t="str">
        <f t="shared" si="121"/>
        <v/>
      </c>
      <c r="F960" s="28" t="str">
        <f t="shared" si="122"/>
        <v/>
      </c>
      <c r="G960" s="30" t="b">
        <f t="shared" si="115"/>
        <v>1</v>
      </c>
      <c r="H960" s="30" t="b">
        <f>IFERROR(AND(OR(NOT(D960), 'Upload Data'!$A947 &lt;&gt; "", 'Upload Data'!$B947 &lt;&gt; ""), I960, J960, S960 &lt;= 1), FALSE)</f>
        <v>1</v>
      </c>
      <c r="I960" s="30" t="b">
        <f t="shared" si="118"/>
        <v>1</v>
      </c>
      <c r="J960" s="30" t="b">
        <f t="shared" si="119"/>
        <v>1</v>
      </c>
      <c r="K960" s="31" t="s">
        <v>81</v>
      </c>
      <c r="L960" s="31" t="s">
        <v>81</v>
      </c>
      <c r="M960" s="30" t="b">
        <f>IFERROR(OR(NOT(D960), 'Upload Data'!E947 &lt;&gt; ""), FALSE)</f>
        <v>1</v>
      </c>
      <c r="N960" s="30" t="b">
        <f>IFERROR(OR(AND(NOT(D960), 'Upload Data'!F947 = ""), IFERROR(MATCH('Upload Data'!F947, listTradingRelationship, 0), FALSE)), FALSE)</f>
        <v>1</v>
      </c>
      <c r="O960" s="30"/>
      <c r="P960" s="30"/>
      <c r="Q960" s="30"/>
      <c r="R960" s="30" t="str">
        <f>IFERROR(IF('Upload Data'!$A947 &lt;&gt; "", 'Upload Data'!$A947, 'Upload Data'!$B947) &amp; "-" &amp; 'Upload Data'!$C947, "-")</f>
        <v>-</v>
      </c>
      <c r="S960" s="30">
        <f t="shared" si="120"/>
        <v>0</v>
      </c>
      <c r="T960" s="30"/>
      <c r="U960" s="30" t="b">
        <f>IFERROR(OR('Upload Data'!$A947 = "", IFERROR(AND(LEN('Upload Data'!$A947 ) = 11, LEFT('Upload Data'!$A947, 4) = "FSC-", MID('Upload Data'!$A947, 5, 1) &gt;= "A", MID('Upload Data'!$A947, 5, 1) &lt;= "Z", V960 &gt; 0, INT(V960) = V960), FALSE)), FALSE)</f>
        <v>1</v>
      </c>
      <c r="V960" s="30">
        <f>IFERROR(VALUE(RIGHT('Upload Data'!$A947, 6)), -1)</f>
        <v>-1</v>
      </c>
      <c r="W960" s="30"/>
      <c r="X960" s="30" t="b">
        <f>IFERROR(OR('Upload Data'!$B947 = "", IFERROR(AND(LEN(AA960) &gt;= 2, MATCH(AB960, listCertificateTypes, 0), AC960 &gt; -1, INT(AC960) = AC960), FALSE)), FALSE)</f>
        <v>1</v>
      </c>
      <c r="Y960" s="30">
        <f>IFERROR(FIND("-", 'Upload Data'!$B947, 1), 1000)</f>
        <v>1000</v>
      </c>
      <c r="Z960" s="30">
        <f>IFERROR(FIND("-", 'Upload Data'!$B947, Y960 + 1), 1000)</f>
        <v>1000</v>
      </c>
      <c r="AA960" s="30" t="str">
        <f>IFERROR(LEFT('Upload Data'!$B947, Y960 - 1), "")</f>
        <v/>
      </c>
      <c r="AB960" s="30" t="str">
        <f>IFERROR(MID('Upload Data'!$B947, Y960 + 1, Z960 - Y960 - 1), "")</f>
        <v/>
      </c>
      <c r="AC960" s="30">
        <f>IFERROR(VALUE(RIGHT('Upload Data'!$B947, 6)), -1)</f>
        <v>-1</v>
      </c>
    </row>
    <row r="961" spans="1:29">
      <c r="A961" s="29">
        <f t="shared" si="116"/>
        <v>948</v>
      </c>
      <c r="B961" s="28" t="b">
        <f>NOT(IFERROR('Upload Data'!A948 = "ERROR", TRUE))</f>
        <v>1</v>
      </c>
      <c r="C961" s="28">
        <f t="shared" si="117"/>
        <v>948</v>
      </c>
      <c r="D961" s="30" t="b">
        <f>IF(B961, ('Upload Data'!A948 &amp; 'Upload Data'!B948 &amp; 'Upload Data'!D948 &amp; 'Upload Data'!E948 &amp; 'Upload Data'!F948) &lt;&gt; "", FALSE)</f>
        <v>0</v>
      </c>
      <c r="E961" s="28" t="str">
        <f t="shared" si="121"/>
        <v/>
      </c>
      <c r="F961" s="28" t="str">
        <f t="shared" si="122"/>
        <v/>
      </c>
      <c r="G961" s="30" t="b">
        <f t="shared" si="115"/>
        <v>1</v>
      </c>
      <c r="H961" s="30" t="b">
        <f>IFERROR(AND(OR(NOT(D961), 'Upload Data'!$A948 &lt;&gt; "", 'Upload Data'!$B948 &lt;&gt; ""), I961, J961, S961 &lt;= 1), FALSE)</f>
        <v>1</v>
      </c>
      <c r="I961" s="30" t="b">
        <f t="shared" si="118"/>
        <v>1</v>
      </c>
      <c r="J961" s="30" t="b">
        <f t="shared" si="119"/>
        <v>1</v>
      </c>
      <c r="K961" s="31" t="s">
        <v>81</v>
      </c>
      <c r="L961" s="31" t="s">
        <v>81</v>
      </c>
      <c r="M961" s="30" t="b">
        <f>IFERROR(OR(NOT(D961), 'Upload Data'!E948 &lt;&gt; ""), FALSE)</f>
        <v>1</v>
      </c>
      <c r="N961" s="30" t="b">
        <f>IFERROR(OR(AND(NOT(D961), 'Upload Data'!F948 = ""), IFERROR(MATCH('Upload Data'!F948, listTradingRelationship, 0), FALSE)), FALSE)</f>
        <v>1</v>
      </c>
      <c r="O961" s="30"/>
      <c r="P961" s="30"/>
      <c r="Q961" s="30"/>
      <c r="R961" s="30" t="str">
        <f>IFERROR(IF('Upload Data'!$A948 &lt;&gt; "", 'Upload Data'!$A948, 'Upload Data'!$B948) &amp; "-" &amp; 'Upload Data'!$C948, "-")</f>
        <v>-</v>
      </c>
      <c r="S961" s="30">
        <f t="shared" si="120"/>
        <v>0</v>
      </c>
      <c r="T961" s="30"/>
      <c r="U961" s="30" t="b">
        <f>IFERROR(OR('Upload Data'!$A948 = "", IFERROR(AND(LEN('Upload Data'!$A948 ) = 11, LEFT('Upload Data'!$A948, 4) = "FSC-", MID('Upload Data'!$A948, 5, 1) &gt;= "A", MID('Upload Data'!$A948, 5, 1) &lt;= "Z", V961 &gt; 0, INT(V961) = V961), FALSE)), FALSE)</f>
        <v>1</v>
      </c>
      <c r="V961" s="30">
        <f>IFERROR(VALUE(RIGHT('Upload Data'!$A948, 6)), -1)</f>
        <v>-1</v>
      </c>
      <c r="W961" s="30"/>
      <c r="X961" s="30" t="b">
        <f>IFERROR(OR('Upload Data'!$B948 = "", IFERROR(AND(LEN(AA961) &gt;= 2, MATCH(AB961, listCertificateTypes, 0), AC961 &gt; -1, INT(AC961) = AC961), FALSE)), FALSE)</f>
        <v>1</v>
      </c>
      <c r="Y961" s="30">
        <f>IFERROR(FIND("-", 'Upload Data'!$B948, 1), 1000)</f>
        <v>1000</v>
      </c>
      <c r="Z961" s="30">
        <f>IFERROR(FIND("-", 'Upload Data'!$B948, Y961 + 1), 1000)</f>
        <v>1000</v>
      </c>
      <c r="AA961" s="30" t="str">
        <f>IFERROR(LEFT('Upload Data'!$B948, Y961 - 1), "")</f>
        <v/>
      </c>
      <c r="AB961" s="30" t="str">
        <f>IFERROR(MID('Upload Data'!$B948, Y961 + 1, Z961 - Y961 - 1), "")</f>
        <v/>
      </c>
      <c r="AC961" s="30">
        <f>IFERROR(VALUE(RIGHT('Upload Data'!$B948, 6)), -1)</f>
        <v>-1</v>
      </c>
    </row>
    <row r="962" spans="1:29">
      <c r="A962" s="29">
        <f t="shared" si="116"/>
        <v>949</v>
      </c>
      <c r="B962" s="28" t="b">
        <f>NOT(IFERROR('Upload Data'!A949 = "ERROR", TRUE))</f>
        <v>1</v>
      </c>
      <c r="C962" s="28">
        <f t="shared" si="117"/>
        <v>949</v>
      </c>
      <c r="D962" s="30" t="b">
        <f>IF(B962, ('Upload Data'!A949 &amp; 'Upload Data'!B949 &amp; 'Upload Data'!D949 &amp; 'Upload Data'!E949 &amp; 'Upload Data'!F949) &lt;&gt; "", FALSE)</f>
        <v>0</v>
      </c>
      <c r="E962" s="28" t="str">
        <f t="shared" si="121"/>
        <v/>
      </c>
      <c r="F962" s="28" t="str">
        <f t="shared" si="122"/>
        <v/>
      </c>
      <c r="G962" s="30" t="b">
        <f t="shared" si="115"/>
        <v>1</v>
      </c>
      <c r="H962" s="30" t="b">
        <f>IFERROR(AND(OR(NOT(D962), 'Upload Data'!$A949 &lt;&gt; "", 'Upload Data'!$B949 &lt;&gt; ""), I962, J962, S962 &lt;= 1), FALSE)</f>
        <v>1</v>
      </c>
      <c r="I962" s="30" t="b">
        <f t="shared" si="118"/>
        <v>1</v>
      </c>
      <c r="J962" s="30" t="b">
        <f t="shared" si="119"/>
        <v>1</v>
      </c>
      <c r="K962" s="31" t="s">
        <v>81</v>
      </c>
      <c r="L962" s="31" t="s">
        <v>81</v>
      </c>
      <c r="M962" s="30" t="b">
        <f>IFERROR(OR(NOT(D962), 'Upload Data'!E949 &lt;&gt; ""), FALSE)</f>
        <v>1</v>
      </c>
      <c r="N962" s="30" t="b">
        <f>IFERROR(OR(AND(NOT(D962), 'Upload Data'!F949 = ""), IFERROR(MATCH('Upload Data'!F949, listTradingRelationship, 0), FALSE)), FALSE)</f>
        <v>1</v>
      </c>
      <c r="O962" s="30"/>
      <c r="P962" s="30"/>
      <c r="Q962" s="30"/>
      <c r="R962" s="30" t="str">
        <f>IFERROR(IF('Upload Data'!$A949 &lt;&gt; "", 'Upload Data'!$A949, 'Upload Data'!$B949) &amp; "-" &amp; 'Upload Data'!$C949, "-")</f>
        <v>-</v>
      </c>
      <c r="S962" s="30">
        <f t="shared" si="120"/>
        <v>0</v>
      </c>
      <c r="T962" s="30"/>
      <c r="U962" s="30" t="b">
        <f>IFERROR(OR('Upload Data'!$A949 = "", IFERROR(AND(LEN('Upload Data'!$A949 ) = 11, LEFT('Upload Data'!$A949, 4) = "FSC-", MID('Upload Data'!$A949, 5, 1) &gt;= "A", MID('Upload Data'!$A949, 5, 1) &lt;= "Z", V962 &gt; 0, INT(V962) = V962), FALSE)), FALSE)</f>
        <v>1</v>
      </c>
      <c r="V962" s="30">
        <f>IFERROR(VALUE(RIGHT('Upload Data'!$A949, 6)), -1)</f>
        <v>-1</v>
      </c>
      <c r="W962" s="30"/>
      <c r="X962" s="30" t="b">
        <f>IFERROR(OR('Upload Data'!$B949 = "", IFERROR(AND(LEN(AA962) &gt;= 2, MATCH(AB962, listCertificateTypes, 0), AC962 &gt; -1, INT(AC962) = AC962), FALSE)), FALSE)</f>
        <v>1</v>
      </c>
      <c r="Y962" s="30">
        <f>IFERROR(FIND("-", 'Upload Data'!$B949, 1), 1000)</f>
        <v>1000</v>
      </c>
      <c r="Z962" s="30">
        <f>IFERROR(FIND("-", 'Upload Data'!$B949, Y962 + 1), 1000)</f>
        <v>1000</v>
      </c>
      <c r="AA962" s="30" t="str">
        <f>IFERROR(LEFT('Upload Data'!$B949, Y962 - 1), "")</f>
        <v/>
      </c>
      <c r="AB962" s="30" t="str">
        <f>IFERROR(MID('Upload Data'!$B949, Y962 + 1, Z962 - Y962 - 1), "")</f>
        <v/>
      </c>
      <c r="AC962" s="30">
        <f>IFERROR(VALUE(RIGHT('Upload Data'!$B949, 6)), -1)</f>
        <v>-1</v>
      </c>
    </row>
    <row r="963" spans="1:29">
      <c r="A963" s="29">
        <f t="shared" si="116"/>
        <v>950</v>
      </c>
      <c r="B963" s="28" t="b">
        <f>NOT(IFERROR('Upload Data'!A950 = "ERROR", TRUE))</f>
        <v>1</v>
      </c>
      <c r="C963" s="28">
        <f t="shared" si="117"/>
        <v>950</v>
      </c>
      <c r="D963" s="30" t="b">
        <f>IF(B963, ('Upload Data'!A950 &amp; 'Upload Data'!B950 &amp; 'Upload Data'!D950 &amp; 'Upload Data'!E950 &amp; 'Upload Data'!F950) &lt;&gt; "", FALSE)</f>
        <v>0</v>
      </c>
      <c r="E963" s="28" t="str">
        <f t="shared" si="121"/>
        <v/>
      </c>
      <c r="F963" s="28" t="str">
        <f t="shared" si="122"/>
        <v/>
      </c>
      <c r="G963" s="30" t="b">
        <f t="shared" si="115"/>
        <v>1</v>
      </c>
      <c r="H963" s="30" t="b">
        <f>IFERROR(AND(OR(NOT(D963), 'Upload Data'!$A950 &lt;&gt; "", 'Upload Data'!$B950 &lt;&gt; ""), I963, J963, S963 &lt;= 1), FALSE)</f>
        <v>1</v>
      </c>
      <c r="I963" s="30" t="b">
        <f t="shared" si="118"/>
        <v>1</v>
      </c>
      <c r="J963" s="30" t="b">
        <f t="shared" si="119"/>
        <v>1</v>
      </c>
      <c r="K963" s="31" t="s">
        <v>81</v>
      </c>
      <c r="L963" s="31" t="s">
        <v>81</v>
      </c>
      <c r="M963" s="30" t="b">
        <f>IFERROR(OR(NOT(D963), 'Upload Data'!E950 &lt;&gt; ""), FALSE)</f>
        <v>1</v>
      </c>
      <c r="N963" s="30" t="b">
        <f>IFERROR(OR(AND(NOT(D963), 'Upload Data'!F950 = ""), IFERROR(MATCH('Upload Data'!F950, listTradingRelationship, 0), FALSE)), FALSE)</f>
        <v>1</v>
      </c>
      <c r="O963" s="30"/>
      <c r="P963" s="30"/>
      <c r="Q963" s="30"/>
      <c r="R963" s="30" t="str">
        <f>IFERROR(IF('Upload Data'!$A950 &lt;&gt; "", 'Upload Data'!$A950, 'Upload Data'!$B950) &amp; "-" &amp; 'Upload Data'!$C950, "-")</f>
        <v>-</v>
      </c>
      <c r="S963" s="30">
        <f t="shared" si="120"/>
        <v>0</v>
      </c>
      <c r="T963" s="30"/>
      <c r="U963" s="30" t="b">
        <f>IFERROR(OR('Upload Data'!$A950 = "", IFERROR(AND(LEN('Upload Data'!$A950 ) = 11, LEFT('Upload Data'!$A950, 4) = "FSC-", MID('Upload Data'!$A950, 5, 1) &gt;= "A", MID('Upload Data'!$A950, 5, 1) &lt;= "Z", V963 &gt; 0, INT(V963) = V963), FALSE)), FALSE)</f>
        <v>1</v>
      </c>
      <c r="V963" s="30">
        <f>IFERROR(VALUE(RIGHT('Upload Data'!$A950, 6)), -1)</f>
        <v>-1</v>
      </c>
      <c r="W963" s="30"/>
      <c r="X963" s="30" t="b">
        <f>IFERROR(OR('Upload Data'!$B950 = "", IFERROR(AND(LEN(AA963) &gt;= 2, MATCH(AB963, listCertificateTypes, 0), AC963 &gt; -1, INT(AC963) = AC963), FALSE)), FALSE)</f>
        <v>1</v>
      </c>
      <c r="Y963" s="30">
        <f>IFERROR(FIND("-", 'Upload Data'!$B950, 1), 1000)</f>
        <v>1000</v>
      </c>
      <c r="Z963" s="30">
        <f>IFERROR(FIND("-", 'Upload Data'!$B950, Y963 + 1), 1000)</f>
        <v>1000</v>
      </c>
      <c r="AA963" s="30" t="str">
        <f>IFERROR(LEFT('Upload Data'!$B950, Y963 - 1), "")</f>
        <v/>
      </c>
      <c r="AB963" s="30" t="str">
        <f>IFERROR(MID('Upload Data'!$B950, Y963 + 1, Z963 - Y963 - 1), "")</f>
        <v/>
      </c>
      <c r="AC963" s="30">
        <f>IFERROR(VALUE(RIGHT('Upload Data'!$B950, 6)), -1)</f>
        <v>-1</v>
      </c>
    </row>
    <row r="964" spans="1:29">
      <c r="A964" s="29">
        <f t="shared" si="116"/>
        <v>951</v>
      </c>
      <c r="B964" s="28" t="b">
        <f>NOT(IFERROR('Upload Data'!A951 = "ERROR", TRUE))</f>
        <v>1</v>
      </c>
      <c r="C964" s="28">
        <f t="shared" si="117"/>
        <v>951</v>
      </c>
      <c r="D964" s="30" t="b">
        <f>IF(B964, ('Upload Data'!A951 &amp; 'Upload Data'!B951 &amp; 'Upload Data'!D951 &amp; 'Upload Data'!E951 &amp; 'Upload Data'!F951) &lt;&gt; "", FALSE)</f>
        <v>0</v>
      </c>
      <c r="E964" s="28" t="str">
        <f t="shared" si="121"/>
        <v/>
      </c>
      <c r="F964" s="28" t="str">
        <f t="shared" si="122"/>
        <v/>
      </c>
      <c r="G964" s="30" t="b">
        <f t="shared" si="115"/>
        <v>1</v>
      </c>
      <c r="H964" s="30" t="b">
        <f>IFERROR(AND(OR(NOT(D964), 'Upload Data'!$A951 &lt;&gt; "", 'Upload Data'!$B951 &lt;&gt; ""), I964, J964, S964 &lt;= 1), FALSE)</f>
        <v>1</v>
      </c>
      <c r="I964" s="30" t="b">
        <f t="shared" si="118"/>
        <v>1</v>
      </c>
      <c r="J964" s="30" t="b">
        <f t="shared" si="119"/>
        <v>1</v>
      </c>
      <c r="K964" s="31" t="s">
        <v>81</v>
      </c>
      <c r="L964" s="31" t="s">
        <v>81</v>
      </c>
      <c r="M964" s="30" t="b">
        <f>IFERROR(OR(NOT(D964), 'Upload Data'!E951 &lt;&gt; ""), FALSE)</f>
        <v>1</v>
      </c>
      <c r="N964" s="30" t="b">
        <f>IFERROR(OR(AND(NOT(D964), 'Upload Data'!F951 = ""), IFERROR(MATCH('Upload Data'!F951, listTradingRelationship, 0), FALSE)), FALSE)</f>
        <v>1</v>
      </c>
      <c r="O964" s="30"/>
      <c r="P964" s="30"/>
      <c r="Q964" s="30"/>
      <c r="R964" s="30" t="str">
        <f>IFERROR(IF('Upload Data'!$A951 &lt;&gt; "", 'Upload Data'!$A951, 'Upload Data'!$B951) &amp; "-" &amp; 'Upload Data'!$C951, "-")</f>
        <v>-</v>
      </c>
      <c r="S964" s="30">
        <f t="shared" si="120"/>
        <v>0</v>
      </c>
      <c r="T964" s="30"/>
      <c r="U964" s="30" t="b">
        <f>IFERROR(OR('Upload Data'!$A951 = "", IFERROR(AND(LEN('Upload Data'!$A951 ) = 11, LEFT('Upload Data'!$A951, 4) = "FSC-", MID('Upload Data'!$A951, 5, 1) &gt;= "A", MID('Upload Data'!$A951, 5, 1) &lt;= "Z", V964 &gt; 0, INT(V964) = V964), FALSE)), FALSE)</f>
        <v>1</v>
      </c>
      <c r="V964" s="30">
        <f>IFERROR(VALUE(RIGHT('Upload Data'!$A951, 6)), -1)</f>
        <v>-1</v>
      </c>
      <c r="W964" s="30"/>
      <c r="X964" s="30" t="b">
        <f>IFERROR(OR('Upload Data'!$B951 = "", IFERROR(AND(LEN(AA964) &gt;= 2, MATCH(AB964, listCertificateTypes, 0), AC964 &gt; -1, INT(AC964) = AC964), FALSE)), FALSE)</f>
        <v>1</v>
      </c>
      <c r="Y964" s="30">
        <f>IFERROR(FIND("-", 'Upload Data'!$B951, 1), 1000)</f>
        <v>1000</v>
      </c>
      <c r="Z964" s="30">
        <f>IFERROR(FIND("-", 'Upload Data'!$B951, Y964 + 1), 1000)</f>
        <v>1000</v>
      </c>
      <c r="AA964" s="30" t="str">
        <f>IFERROR(LEFT('Upload Data'!$B951, Y964 - 1), "")</f>
        <v/>
      </c>
      <c r="AB964" s="30" t="str">
        <f>IFERROR(MID('Upload Data'!$B951, Y964 + 1, Z964 - Y964 - 1), "")</f>
        <v/>
      </c>
      <c r="AC964" s="30">
        <f>IFERROR(VALUE(RIGHT('Upload Data'!$B951, 6)), -1)</f>
        <v>-1</v>
      </c>
    </row>
    <row r="965" spans="1:29">
      <c r="A965" s="29">
        <f t="shared" si="116"/>
        <v>952</v>
      </c>
      <c r="B965" s="28" t="b">
        <f>NOT(IFERROR('Upload Data'!A952 = "ERROR", TRUE))</f>
        <v>1</v>
      </c>
      <c r="C965" s="28">
        <f t="shared" si="117"/>
        <v>952</v>
      </c>
      <c r="D965" s="30" t="b">
        <f>IF(B965, ('Upload Data'!A952 &amp; 'Upload Data'!B952 &amp; 'Upload Data'!D952 &amp; 'Upload Data'!E952 &amp; 'Upload Data'!F952) &lt;&gt; "", FALSE)</f>
        <v>0</v>
      </c>
      <c r="E965" s="28" t="str">
        <f t="shared" si="121"/>
        <v/>
      </c>
      <c r="F965" s="28" t="str">
        <f t="shared" si="122"/>
        <v/>
      </c>
      <c r="G965" s="30" t="b">
        <f t="shared" si="115"/>
        <v>1</v>
      </c>
      <c r="H965" s="30" t="b">
        <f>IFERROR(AND(OR(NOT(D965), 'Upload Data'!$A952 &lt;&gt; "", 'Upload Data'!$B952 &lt;&gt; ""), I965, J965, S965 &lt;= 1), FALSE)</f>
        <v>1</v>
      </c>
      <c r="I965" s="30" t="b">
        <f t="shared" si="118"/>
        <v>1</v>
      </c>
      <c r="J965" s="30" t="b">
        <f t="shared" si="119"/>
        <v>1</v>
      </c>
      <c r="K965" s="31" t="s">
        <v>81</v>
      </c>
      <c r="L965" s="31" t="s">
        <v>81</v>
      </c>
      <c r="M965" s="30" t="b">
        <f>IFERROR(OR(NOT(D965), 'Upload Data'!E952 &lt;&gt; ""), FALSE)</f>
        <v>1</v>
      </c>
      <c r="N965" s="30" t="b">
        <f>IFERROR(OR(AND(NOT(D965), 'Upload Data'!F952 = ""), IFERROR(MATCH('Upload Data'!F952, listTradingRelationship, 0), FALSE)), FALSE)</f>
        <v>1</v>
      </c>
      <c r="O965" s="30"/>
      <c r="P965" s="30"/>
      <c r="Q965" s="30"/>
      <c r="R965" s="30" t="str">
        <f>IFERROR(IF('Upload Data'!$A952 &lt;&gt; "", 'Upload Data'!$A952, 'Upload Data'!$B952) &amp; "-" &amp; 'Upload Data'!$C952, "-")</f>
        <v>-</v>
      </c>
      <c r="S965" s="30">
        <f t="shared" si="120"/>
        <v>0</v>
      </c>
      <c r="T965" s="30"/>
      <c r="U965" s="30" t="b">
        <f>IFERROR(OR('Upload Data'!$A952 = "", IFERROR(AND(LEN('Upload Data'!$A952 ) = 11, LEFT('Upload Data'!$A952, 4) = "FSC-", MID('Upload Data'!$A952, 5, 1) &gt;= "A", MID('Upload Data'!$A952, 5, 1) &lt;= "Z", V965 &gt; 0, INT(V965) = V965), FALSE)), FALSE)</f>
        <v>1</v>
      </c>
      <c r="V965" s="30">
        <f>IFERROR(VALUE(RIGHT('Upload Data'!$A952, 6)), -1)</f>
        <v>-1</v>
      </c>
      <c r="W965" s="30"/>
      <c r="X965" s="30" t="b">
        <f>IFERROR(OR('Upload Data'!$B952 = "", IFERROR(AND(LEN(AA965) &gt;= 2, MATCH(AB965, listCertificateTypes, 0), AC965 &gt; -1, INT(AC965) = AC965), FALSE)), FALSE)</f>
        <v>1</v>
      </c>
      <c r="Y965" s="30">
        <f>IFERROR(FIND("-", 'Upload Data'!$B952, 1), 1000)</f>
        <v>1000</v>
      </c>
      <c r="Z965" s="30">
        <f>IFERROR(FIND("-", 'Upload Data'!$B952, Y965 + 1), 1000)</f>
        <v>1000</v>
      </c>
      <c r="AA965" s="30" t="str">
        <f>IFERROR(LEFT('Upload Data'!$B952, Y965 - 1), "")</f>
        <v/>
      </c>
      <c r="AB965" s="30" t="str">
        <f>IFERROR(MID('Upload Data'!$B952, Y965 + 1, Z965 - Y965 - 1), "")</f>
        <v/>
      </c>
      <c r="AC965" s="30">
        <f>IFERROR(VALUE(RIGHT('Upload Data'!$B952, 6)), -1)</f>
        <v>-1</v>
      </c>
    </row>
    <row r="966" spans="1:29">
      <c r="A966" s="29">
        <f t="shared" si="116"/>
        <v>953</v>
      </c>
      <c r="B966" s="28" t="b">
        <f>NOT(IFERROR('Upload Data'!A953 = "ERROR", TRUE))</f>
        <v>1</v>
      </c>
      <c r="C966" s="28">
        <f t="shared" si="117"/>
        <v>953</v>
      </c>
      <c r="D966" s="30" t="b">
        <f>IF(B966, ('Upload Data'!A953 &amp; 'Upload Data'!B953 &amp; 'Upload Data'!D953 &amp; 'Upload Data'!E953 &amp; 'Upload Data'!F953) &lt;&gt; "", FALSE)</f>
        <v>0</v>
      </c>
      <c r="E966" s="28" t="str">
        <f t="shared" si="121"/>
        <v/>
      </c>
      <c r="F966" s="28" t="str">
        <f t="shared" si="122"/>
        <v/>
      </c>
      <c r="G966" s="30" t="b">
        <f t="shared" si="115"/>
        <v>1</v>
      </c>
      <c r="H966" s="30" t="b">
        <f>IFERROR(AND(OR(NOT(D966), 'Upload Data'!$A953 &lt;&gt; "", 'Upload Data'!$B953 &lt;&gt; ""), I966, J966, S966 &lt;= 1), FALSE)</f>
        <v>1</v>
      </c>
      <c r="I966" s="30" t="b">
        <f t="shared" si="118"/>
        <v>1</v>
      </c>
      <c r="J966" s="30" t="b">
        <f t="shared" si="119"/>
        <v>1</v>
      </c>
      <c r="K966" s="31" t="s">
        <v>81</v>
      </c>
      <c r="L966" s="31" t="s">
        <v>81</v>
      </c>
      <c r="M966" s="30" t="b">
        <f>IFERROR(OR(NOT(D966), 'Upload Data'!E953 &lt;&gt; ""), FALSE)</f>
        <v>1</v>
      </c>
      <c r="N966" s="30" t="b">
        <f>IFERROR(OR(AND(NOT(D966), 'Upload Data'!F953 = ""), IFERROR(MATCH('Upload Data'!F953, listTradingRelationship, 0), FALSE)), FALSE)</f>
        <v>1</v>
      </c>
      <c r="O966" s="30"/>
      <c r="P966" s="30"/>
      <c r="Q966" s="30"/>
      <c r="R966" s="30" t="str">
        <f>IFERROR(IF('Upload Data'!$A953 &lt;&gt; "", 'Upload Data'!$A953, 'Upload Data'!$B953) &amp; "-" &amp; 'Upload Data'!$C953, "-")</f>
        <v>-</v>
      </c>
      <c r="S966" s="30">
        <f t="shared" si="120"/>
        <v>0</v>
      </c>
      <c r="T966" s="30"/>
      <c r="U966" s="30" t="b">
        <f>IFERROR(OR('Upload Data'!$A953 = "", IFERROR(AND(LEN('Upload Data'!$A953 ) = 11, LEFT('Upload Data'!$A953, 4) = "FSC-", MID('Upload Data'!$A953, 5, 1) &gt;= "A", MID('Upload Data'!$A953, 5, 1) &lt;= "Z", V966 &gt; 0, INT(V966) = V966), FALSE)), FALSE)</f>
        <v>1</v>
      </c>
      <c r="V966" s="30">
        <f>IFERROR(VALUE(RIGHT('Upload Data'!$A953, 6)), -1)</f>
        <v>-1</v>
      </c>
      <c r="W966" s="30"/>
      <c r="X966" s="30" t="b">
        <f>IFERROR(OR('Upload Data'!$B953 = "", IFERROR(AND(LEN(AA966) &gt;= 2, MATCH(AB966, listCertificateTypes, 0), AC966 &gt; -1, INT(AC966) = AC966), FALSE)), FALSE)</f>
        <v>1</v>
      </c>
      <c r="Y966" s="30">
        <f>IFERROR(FIND("-", 'Upload Data'!$B953, 1), 1000)</f>
        <v>1000</v>
      </c>
      <c r="Z966" s="30">
        <f>IFERROR(FIND("-", 'Upload Data'!$B953, Y966 + 1), 1000)</f>
        <v>1000</v>
      </c>
      <c r="AA966" s="30" t="str">
        <f>IFERROR(LEFT('Upload Data'!$B953, Y966 - 1), "")</f>
        <v/>
      </c>
      <c r="AB966" s="30" t="str">
        <f>IFERROR(MID('Upload Data'!$B953, Y966 + 1, Z966 - Y966 - 1), "")</f>
        <v/>
      </c>
      <c r="AC966" s="30">
        <f>IFERROR(VALUE(RIGHT('Upload Data'!$B953, 6)), -1)</f>
        <v>-1</v>
      </c>
    </row>
    <row r="967" spans="1:29">
      <c r="A967" s="29">
        <f t="shared" si="116"/>
        <v>954</v>
      </c>
      <c r="B967" s="28" t="b">
        <f>NOT(IFERROR('Upload Data'!A954 = "ERROR", TRUE))</f>
        <v>1</v>
      </c>
      <c r="C967" s="28">
        <f t="shared" si="117"/>
        <v>954</v>
      </c>
      <c r="D967" s="30" t="b">
        <f>IF(B967, ('Upload Data'!A954 &amp; 'Upload Data'!B954 &amp; 'Upload Data'!D954 &amp; 'Upload Data'!E954 &amp; 'Upload Data'!F954) &lt;&gt; "", FALSE)</f>
        <v>0</v>
      </c>
      <c r="E967" s="28" t="str">
        <f t="shared" si="121"/>
        <v/>
      </c>
      <c r="F967" s="28" t="str">
        <f t="shared" si="122"/>
        <v/>
      </c>
      <c r="G967" s="30" t="b">
        <f t="shared" si="115"/>
        <v>1</v>
      </c>
      <c r="H967" s="30" t="b">
        <f>IFERROR(AND(OR(NOT(D967), 'Upload Data'!$A954 &lt;&gt; "", 'Upload Data'!$B954 &lt;&gt; ""), I967, J967, S967 &lt;= 1), FALSE)</f>
        <v>1</v>
      </c>
      <c r="I967" s="30" t="b">
        <f t="shared" si="118"/>
        <v>1</v>
      </c>
      <c r="J967" s="30" t="b">
        <f t="shared" si="119"/>
        <v>1</v>
      </c>
      <c r="K967" s="31" t="s">
        <v>81</v>
      </c>
      <c r="L967" s="31" t="s">
        <v>81</v>
      </c>
      <c r="M967" s="30" t="b">
        <f>IFERROR(OR(NOT(D967), 'Upload Data'!E954 &lt;&gt; ""), FALSE)</f>
        <v>1</v>
      </c>
      <c r="N967" s="30" t="b">
        <f>IFERROR(OR(AND(NOT(D967), 'Upload Data'!F954 = ""), IFERROR(MATCH('Upload Data'!F954, listTradingRelationship, 0), FALSE)), FALSE)</f>
        <v>1</v>
      </c>
      <c r="O967" s="30"/>
      <c r="P967" s="30"/>
      <c r="Q967" s="30"/>
      <c r="R967" s="30" t="str">
        <f>IFERROR(IF('Upload Data'!$A954 &lt;&gt; "", 'Upload Data'!$A954, 'Upload Data'!$B954) &amp; "-" &amp; 'Upload Data'!$C954, "-")</f>
        <v>-</v>
      </c>
      <c r="S967" s="30">
        <f t="shared" si="120"/>
        <v>0</v>
      </c>
      <c r="T967" s="30"/>
      <c r="U967" s="30" t="b">
        <f>IFERROR(OR('Upload Data'!$A954 = "", IFERROR(AND(LEN('Upload Data'!$A954 ) = 11, LEFT('Upload Data'!$A954, 4) = "FSC-", MID('Upload Data'!$A954, 5, 1) &gt;= "A", MID('Upload Data'!$A954, 5, 1) &lt;= "Z", V967 &gt; 0, INT(V967) = V967), FALSE)), FALSE)</f>
        <v>1</v>
      </c>
      <c r="V967" s="30">
        <f>IFERROR(VALUE(RIGHT('Upload Data'!$A954, 6)), -1)</f>
        <v>-1</v>
      </c>
      <c r="W967" s="30"/>
      <c r="X967" s="30" t="b">
        <f>IFERROR(OR('Upload Data'!$B954 = "", IFERROR(AND(LEN(AA967) &gt;= 2, MATCH(AB967, listCertificateTypes, 0), AC967 &gt; -1, INT(AC967) = AC967), FALSE)), FALSE)</f>
        <v>1</v>
      </c>
      <c r="Y967" s="30">
        <f>IFERROR(FIND("-", 'Upload Data'!$B954, 1), 1000)</f>
        <v>1000</v>
      </c>
      <c r="Z967" s="30">
        <f>IFERROR(FIND("-", 'Upload Data'!$B954, Y967 + 1), 1000)</f>
        <v>1000</v>
      </c>
      <c r="AA967" s="30" t="str">
        <f>IFERROR(LEFT('Upload Data'!$B954, Y967 - 1), "")</f>
        <v/>
      </c>
      <c r="AB967" s="30" t="str">
        <f>IFERROR(MID('Upload Data'!$B954, Y967 + 1, Z967 - Y967 - 1), "")</f>
        <v/>
      </c>
      <c r="AC967" s="30">
        <f>IFERROR(VALUE(RIGHT('Upload Data'!$B954, 6)), -1)</f>
        <v>-1</v>
      </c>
    </row>
    <row r="968" spans="1:29">
      <c r="A968" s="29">
        <f t="shared" si="116"/>
        <v>955</v>
      </c>
      <c r="B968" s="28" t="b">
        <f>NOT(IFERROR('Upload Data'!A955 = "ERROR", TRUE))</f>
        <v>1</v>
      </c>
      <c r="C968" s="28">
        <f t="shared" si="117"/>
        <v>955</v>
      </c>
      <c r="D968" s="30" t="b">
        <f>IF(B968, ('Upload Data'!A955 &amp; 'Upload Data'!B955 &amp; 'Upload Data'!D955 &amp; 'Upload Data'!E955 &amp; 'Upload Data'!F955) &lt;&gt; "", FALSE)</f>
        <v>0</v>
      </c>
      <c r="E968" s="28" t="str">
        <f t="shared" si="121"/>
        <v/>
      </c>
      <c r="F968" s="28" t="str">
        <f t="shared" si="122"/>
        <v/>
      </c>
      <c r="G968" s="30" t="b">
        <f t="shared" si="115"/>
        <v>1</v>
      </c>
      <c r="H968" s="30" t="b">
        <f>IFERROR(AND(OR(NOT(D968), 'Upload Data'!$A955 &lt;&gt; "", 'Upload Data'!$B955 &lt;&gt; ""), I968, J968, S968 &lt;= 1), FALSE)</f>
        <v>1</v>
      </c>
      <c r="I968" s="30" t="b">
        <f t="shared" si="118"/>
        <v>1</v>
      </c>
      <c r="J968" s="30" t="b">
        <f t="shared" si="119"/>
        <v>1</v>
      </c>
      <c r="K968" s="31" t="s">
        <v>81</v>
      </c>
      <c r="L968" s="31" t="s">
        <v>81</v>
      </c>
      <c r="M968" s="30" t="b">
        <f>IFERROR(OR(NOT(D968), 'Upload Data'!E955 &lt;&gt; ""), FALSE)</f>
        <v>1</v>
      </c>
      <c r="N968" s="30" t="b">
        <f>IFERROR(OR(AND(NOT(D968), 'Upload Data'!F955 = ""), IFERROR(MATCH('Upload Data'!F955, listTradingRelationship, 0), FALSE)), FALSE)</f>
        <v>1</v>
      </c>
      <c r="O968" s="30"/>
      <c r="P968" s="30"/>
      <c r="Q968" s="30"/>
      <c r="R968" s="30" t="str">
        <f>IFERROR(IF('Upload Data'!$A955 &lt;&gt; "", 'Upload Data'!$A955, 'Upload Data'!$B955) &amp; "-" &amp; 'Upload Data'!$C955, "-")</f>
        <v>-</v>
      </c>
      <c r="S968" s="30">
        <f t="shared" si="120"/>
        <v>0</v>
      </c>
      <c r="T968" s="30"/>
      <c r="U968" s="30" t="b">
        <f>IFERROR(OR('Upload Data'!$A955 = "", IFERROR(AND(LEN('Upload Data'!$A955 ) = 11, LEFT('Upload Data'!$A955, 4) = "FSC-", MID('Upload Data'!$A955, 5, 1) &gt;= "A", MID('Upload Data'!$A955, 5, 1) &lt;= "Z", V968 &gt; 0, INT(V968) = V968), FALSE)), FALSE)</f>
        <v>1</v>
      </c>
      <c r="V968" s="30">
        <f>IFERROR(VALUE(RIGHT('Upload Data'!$A955, 6)), -1)</f>
        <v>-1</v>
      </c>
      <c r="W968" s="30"/>
      <c r="X968" s="30" t="b">
        <f>IFERROR(OR('Upload Data'!$B955 = "", IFERROR(AND(LEN(AA968) &gt;= 2, MATCH(AB968, listCertificateTypes, 0), AC968 &gt; -1, INT(AC968) = AC968), FALSE)), FALSE)</f>
        <v>1</v>
      </c>
      <c r="Y968" s="30">
        <f>IFERROR(FIND("-", 'Upload Data'!$B955, 1), 1000)</f>
        <v>1000</v>
      </c>
      <c r="Z968" s="30">
        <f>IFERROR(FIND("-", 'Upload Data'!$B955, Y968 + 1), 1000)</f>
        <v>1000</v>
      </c>
      <c r="AA968" s="30" t="str">
        <f>IFERROR(LEFT('Upload Data'!$B955, Y968 - 1), "")</f>
        <v/>
      </c>
      <c r="AB968" s="30" t="str">
        <f>IFERROR(MID('Upload Data'!$B955, Y968 + 1, Z968 - Y968 - 1), "")</f>
        <v/>
      </c>
      <c r="AC968" s="30">
        <f>IFERROR(VALUE(RIGHT('Upload Data'!$B955, 6)), -1)</f>
        <v>-1</v>
      </c>
    </row>
    <row r="969" spans="1:29">
      <c r="A969" s="29">
        <f t="shared" si="116"/>
        <v>956</v>
      </c>
      <c r="B969" s="28" t="b">
        <f>NOT(IFERROR('Upload Data'!A956 = "ERROR", TRUE))</f>
        <v>1</v>
      </c>
      <c r="C969" s="28">
        <f t="shared" si="117"/>
        <v>956</v>
      </c>
      <c r="D969" s="30" t="b">
        <f>IF(B969, ('Upload Data'!A956 &amp; 'Upload Data'!B956 &amp; 'Upload Data'!D956 &amp; 'Upload Data'!E956 &amp; 'Upload Data'!F956) &lt;&gt; "", FALSE)</f>
        <v>0</v>
      </c>
      <c r="E969" s="28" t="str">
        <f t="shared" si="121"/>
        <v/>
      </c>
      <c r="F969" s="28" t="str">
        <f t="shared" si="122"/>
        <v/>
      </c>
      <c r="G969" s="30" t="b">
        <f t="shared" si="115"/>
        <v>1</v>
      </c>
      <c r="H969" s="30" t="b">
        <f>IFERROR(AND(OR(NOT(D969), 'Upload Data'!$A956 &lt;&gt; "", 'Upload Data'!$B956 &lt;&gt; ""), I969, J969, S969 &lt;= 1), FALSE)</f>
        <v>1</v>
      </c>
      <c r="I969" s="30" t="b">
        <f t="shared" si="118"/>
        <v>1</v>
      </c>
      <c r="J969" s="30" t="b">
        <f t="shared" si="119"/>
        <v>1</v>
      </c>
      <c r="K969" s="31" t="s">
        <v>81</v>
      </c>
      <c r="L969" s="31" t="s">
        <v>81</v>
      </c>
      <c r="M969" s="30" t="b">
        <f>IFERROR(OR(NOT(D969), 'Upload Data'!E956 &lt;&gt; ""), FALSE)</f>
        <v>1</v>
      </c>
      <c r="N969" s="30" t="b">
        <f>IFERROR(OR(AND(NOT(D969), 'Upload Data'!F956 = ""), IFERROR(MATCH('Upload Data'!F956, listTradingRelationship, 0), FALSE)), FALSE)</f>
        <v>1</v>
      </c>
      <c r="O969" s="30"/>
      <c r="P969" s="30"/>
      <c r="Q969" s="30"/>
      <c r="R969" s="30" t="str">
        <f>IFERROR(IF('Upload Data'!$A956 &lt;&gt; "", 'Upload Data'!$A956, 'Upload Data'!$B956) &amp; "-" &amp; 'Upload Data'!$C956, "-")</f>
        <v>-</v>
      </c>
      <c r="S969" s="30">
        <f t="shared" si="120"/>
        <v>0</v>
      </c>
      <c r="T969" s="30"/>
      <c r="U969" s="30" t="b">
        <f>IFERROR(OR('Upload Data'!$A956 = "", IFERROR(AND(LEN('Upload Data'!$A956 ) = 11, LEFT('Upload Data'!$A956, 4) = "FSC-", MID('Upload Data'!$A956, 5, 1) &gt;= "A", MID('Upload Data'!$A956, 5, 1) &lt;= "Z", V969 &gt; 0, INT(V969) = V969), FALSE)), FALSE)</f>
        <v>1</v>
      </c>
      <c r="V969" s="30">
        <f>IFERROR(VALUE(RIGHT('Upload Data'!$A956, 6)), -1)</f>
        <v>-1</v>
      </c>
      <c r="W969" s="30"/>
      <c r="X969" s="30" t="b">
        <f>IFERROR(OR('Upload Data'!$B956 = "", IFERROR(AND(LEN(AA969) &gt;= 2, MATCH(AB969, listCertificateTypes, 0), AC969 &gt; -1, INT(AC969) = AC969), FALSE)), FALSE)</f>
        <v>1</v>
      </c>
      <c r="Y969" s="30">
        <f>IFERROR(FIND("-", 'Upload Data'!$B956, 1), 1000)</f>
        <v>1000</v>
      </c>
      <c r="Z969" s="30">
        <f>IFERROR(FIND("-", 'Upload Data'!$B956, Y969 + 1), 1000)</f>
        <v>1000</v>
      </c>
      <c r="AA969" s="30" t="str">
        <f>IFERROR(LEFT('Upload Data'!$B956, Y969 - 1), "")</f>
        <v/>
      </c>
      <c r="AB969" s="30" t="str">
        <f>IFERROR(MID('Upload Data'!$B956, Y969 + 1, Z969 - Y969 - 1), "")</f>
        <v/>
      </c>
      <c r="AC969" s="30">
        <f>IFERROR(VALUE(RIGHT('Upload Data'!$B956, 6)), -1)</f>
        <v>-1</v>
      </c>
    </row>
    <row r="970" spans="1:29">
      <c r="A970" s="29">
        <f t="shared" si="116"/>
        <v>957</v>
      </c>
      <c r="B970" s="28" t="b">
        <f>NOT(IFERROR('Upload Data'!A957 = "ERROR", TRUE))</f>
        <v>1</v>
      </c>
      <c r="C970" s="28">
        <f t="shared" si="117"/>
        <v>957</v>
      </c>
      <c r="D970" s="30" t="b">
        <f>IF(B970, ('Upload Data'!A957 &amp; 'Upload Data'!B957 &amp; 'Upload Data'!D957 &amp; 'Upload Data'!E957 &amp; 'Upload Data'!F957) &lt;&gt; "", FALSE)</f>
        <v>0</v>
      </c>
      <c r="E970" s="28" t="str">
        <f t="shared" si="121"/>
        <v/>
      </c>
      <c r="F970" s="28" t="str">
        <f t="shared" si="122"/>
        <v/>
      </c>
      <c r="G970" s="30" t="b">
        <f t="shared" si="115"/>
        <v>1</v>
      </c>
      <c r="H970" s="30" t="b">
        <f>IFERROR(AND(OR(NOT(D970), 'Upload Data'!$A957 &lt;&gt; "", 'Upload Data'!$B957 &lt;&gt; ""), I970, J970, S970 &lt;= 1), FALSE)</f>
        <v>1</v>
      </c>
      <c r="I970" s="30" t="b">
        <f t="shared" si="118"/>
        <v>1</v>
      </c>
      <c r="J970" s="30" t="b">
        <f t="shared" si="119"/>
        <v>1</v>
      </c>
      <c r="K970" s="31" t="s">
        <v>81</v>
      </c>
      <c r="L970" s="31" t="s">
        <v>81</v>
      </c>
      <c r="M970" s="30" t="b">
        <f>IFERROR(OR(NOT(D970), 'Upload Data'!E957 &lt;&gt; ""), FALSE)</f>
        <v>1</v>
      </c>
      <c r="N970" s="30" t="b">
        <f>IFERROR(OR(AND(NOT(D970), 'Upload Data'!F957 = ""), IFERROR(MATCH('Upload Data'!F957, listTradingRelationship, 0), FALSE)), FALSE)</f>
        <v>1</v>
      </c>
      <c r="O970" s="30"/>
      <c r="P970" s="30"/>
      <c r="Q970" s="30"/>
      <c r="R970" s="30" t="str">
        <f>IFERROR(IF('Upload Data'!$A957 &lt;&gt; "", 'Upload Data'!$A957, 'Upload Data'!$B957) &amp; "-" &amp; 'Upload Data'!$C957, "-")</f>
        <v>-</v>
      </c>
      <c r="S970" s="30">
        <f t="shared" si="120"/>
        <v>0</v>
      </c>
      <c r="T970" s="30"/>
      <c r="U970" s="30" t="b">
        <f>IFERROR(OR('Upload Data'!$A957 = "", IFERROR(AND(LEN('Upload Data'!$A957 ) = 11, LEFT('Upload Data'!$A957, 4) = "FSC-", MID('Upload Data'!$A957, 5, 1) &gt;= "A", MID('Upload Data'!$A957, 5, 1) &lt;= "Z", V970 &gt; 0, INT(V970) = V970), FALSE)), FALSE)</f>
        <v>1</v>
      </c>
      <c r="V970" s="30">
        <f>IFERROR(VALUE(RIGHT('Upload Data'!$A957, 6)), -1)</f>
        <v>-1</v>
      </c>
      <c r="W970" s="30"/>
      <c r="X970" s="30" t="b">
        <f>IFERROR(OR('Upload Data'!$B957 = "", IFERROR(AND(LEN(AA970) &gt;= 2, MATCH(AB970, listCertificateTypes, 0), AC970 &gt; -1, INT(AC970) = AC970), FALSE)), FALSE)</f>
        <v>1</v>
      </c>
      <c r="Y970" s="30">
        <f>IFERROR(FIND("-", 'Upload Data'!$B957, 1), 1000)</f>
        <v>1000</v>
      </c>
      <c r="Z970" s="30">
        <f>IFERROR(FIND("-", 'Upload Data'!$B957, Y970 + 1), 1000)</f>
        <v>1000</v>
      </c>
      <c r="AA970" s="30" t="str">
        <f>IFERROR(LEFT('Upload Data'!$B957, Y970 - 1), "")</f>
        <v/>
      </c>
      <c r="AB970" s="30" t="str">
        <f>IFERROR(MID('Upload Data'!$B957, Y970 + 1, Z970 - Y970 - 1), "")</f>
        <v/>
      </c>
      <c r="AC970" s="30">
        <f>IFERROR(VALUE(RIGHT('Upload Data'!$B957, 6)), -1)</f>
        <v>-1</v>
      </c>
    </row>
    <row r="971" spans="1:29">
      <c r="A971" s="29">
        <f t="shared" si="116"/>
        <v>958</v>
      </c>
      <c r="B971" s="28" t="b">
        <f>NOT(IFERROR('Upload Data'!A958 = "ERROR", TRUE))</f>
        <v>1</v>
      </c>
      <c r="C971" s="28">
        <f t="shared" si="117"/>
        <v>958</v>
      </c>
      <c r="D971" s="30" t="b">
        <f>IF(B971, ('Upload Data'!A958 &amp; 'Upload Data'!B958 &amp; 'Upload Data'!D958 &amp; 'Upload Data'!E958 &amp; 'Upload Data'!F958) &lt;&gt; "", FALSE)</f>
        <v>0</v>
      </c>
      <c r="E971" s="28" t="str">
        <f t="shared" si="121"/>
        <v/>
      </c>
      <c r="F971" s="28" t="str">
        <f t="shared" si="122"/>
        <v/>
      </c>
      <c r="G971" s="30" t="b">
        <f t="shared" si="115"/>
        <v>1</v>
      </c>
      <c r="H971" s="30" t="b">
        <f>IFERROR(AND(OR(NOT(D971), 'Upload Data'!$A958 &lt;&gt; "", 'Upload Data'!$B958 &lt;&gt; ""), I971, J971, S971 &lt;= 1), FALSE)</f>
        <v>1</v>
      </c>
      <c r="I971" s="30" t="b">
        <f t="shared" si="118"/>
        <v>1</v>
      </c>
      <c r="J971" s="30" t="b">
        <f t="shared" si="119"/>
        <v>1</v>
      </c>
      <c r="K971" s="31" t="s">
        <v>81</v>
      </c>
      <c r="L971" s="31" t="s">
        <v>81</v>
      </c>
      <c r="M971" s="30" t="b">
        <f>IFERROR(OR(NOT(D971), 'Upload Data'!E958 &lt;&gt; ""), FALSE)</f>
        <v>1</v>
      </c>
      <c r="N971" s="30" t="b">
        <f>IFERROR(OR(AND(NOT(D971), 'Upload Data'!F958 = ""), IFERROR(MATCH('Upload Data'!F958, listTradingRelationship, 0), FALSE)), FALSE)</f>
        <v>1</v>
      </c>
      <c r="O971" s="30"/>
      <c r="P971" s="30"/>
      <c r="Q971" s="30"/>
      <c r="R971" s="30" t="str">
        <f>IFERROR(IF('Upload Data'!$A958 &lt;&gt; "", 'Upload Data'!$A958, 'Upload Data'!$B958) &amp; "-" &amp; 'Upload Data'!$C958, "-")</f>
        <v>-</v>
      </c>
      <c r="S971" s="30">
        <f t="shared" si="120"/>
        <v>0</v>
      </c>
      <c r="T971" s="30"/>
      <c r="U971" s="30" t="b">
        <f>IFERROR(OR('Upload Data'!$A958 = "", IFERROR(AND(LEN('Upload Data'!$A958 ) = 11, LEFT('Upload Data'!$A958, 4) = "FSC-", MID('Upload Data'!$A958, 5, 1) &gt;= "A", MID('Upload Data'!$A958, 5, 1) &lt;= "Z", V971 &gt; 0, INT(V971) = V971), FALSE)), FALSE)</f>
        <v>1</v>
      </c>
      <c r="V971" s="30">
        <f>IFERROR(VALUE(RIGHT('Upload Data'!$A958, 6)), -1)</f>
        <v>-1</v>
      </c>
      <c r="W971" s="30"/>
      <c r="X971" s="30" t="b">
        <f>IFERROR(OR('Upload Data'!$B958 = "", IFERROR(AND(LEN(AA971) &gt;= 2, MATCH(AB971, listCertificateTypes, 0), AC971 &gt; -1, INT(AC971) = AC971), FALSE)), FALSE)</f>
        <v>1</v>
      </c>
      <c r="Y971" s="30">
        <f>IFERROR(FIND("-", 'Upload Data'!$B958, 1), 1000)</f>
        <v>1000</v>
      </c>
      <c r="Z971" s="30">
        <f>IFERROR(FIND("-", 'Upload Data'!$B958, Y971 + 1), 1000)</f>
        <v>1000</v>
      </c>
      <c r="AA971" s="30" t="str">
        <f>IFERROR(LEFT('Upload Data'!$B958, Y971 - 1), "")</f>
        <v/>
      </c>
      <c r="AB971" s="30" t="str">
        <f>IFERROR(MID('Upload Data'!$B958, Y971 + 1, Z971 - Y971 - 1), "")</f>
        <v/>
      </c>
      <c r="AC971" s="30">
        <f>IFERROR(VALUE(RIGHT('Upload Data'!$B958, 6)), -1)</f>
        <v>-1</v>
      </c>
    </row>
    <row r="972" spans="1:29">
      <c r="A972" s="29">
        <f t="shared" si="116"/>
        <v>959</v>
      </c>
      <c r="B972" s="28" t="b">
        <f>NOT(IFERROR('Upload Data'!A959 = "ERROR", TRUE))</f>
        <v>1</v>
      </c>
      <c r="C972" s="28">
        <f t="shared" si="117"/>
        <v>959</v>
      </c>
      <c r="D972" s="30" t="b">
        <f>IF(B972, ('Upload Data'!A959 &amp; 'Upload Data'!B959 &amp; 'Upload Data'!D959 &amp; 'Upload Data'!E959 &amp; 'Upload Data'!F959) &lt;&gt; "", FALSE)</f>
        <v>0</v>
      </c>
      <c r="E972" s="28" t="str">
        <f t="shared" si="121"/>
        <v/>
      </c>
      <c r="F972" s="28" t="str">
        <f t="shared" si="122"/>
        <v/>
      </c>
      <c r="G972" s="30" t="b">
        <f t="shared" si="115"/>
        <v>1</v>
      </c>
      <c r="H972" s="30" t="b">
        <f>IFERROR(AND(OR(NOT(D972), 'Upload Data'!$A959 &lt;&gt; "", 'Upload Data'!$B959 &lt;&gt; ""), I972, J972, S972 &lt;= 1), FALSE)</f>
        <v>1</v>
      </c>
      <c r="I972" s="30" t="b">
        <f t="shared" si="118"/>
        <v>1</v>
      </c>
      <c r="J972" s="30" t="b">
        <f t="shared" si="119"/>
        <v>1</v>
      </c>
      <c r="K972" s="31" t="s">
        <v>81</v>
      </c>
      <c r="L972" s="31" t="s">
        <v>81</v>
      </c>
      <c r="M972" s="30" t="b">
        <f>IFERROR(OR(NOT(D972), 'Upload Data'!E959 &lt;&gt; ""), FALSE)</f>
        <v>1</v>
      </c>
      <c r="N972" s="30" t="b">
        <f>IFERROR(OR(AND(NOT(D972), 'Upload Data'!F959 = ""), IFERROR(MATCH('Upload Data'!F959, listTradingRelationship, 0), FALSE)), FALSE)</f>
        <v>1</v>
      </c>
      <c r="O972" s="30"/>
      <c r="P972" s="30"/>
      <c r="Q972" s="30"/>
      <c r="R972" s="30" t="str">
        <f>IFERROR(IF('Upload Data'!$A959 &lt;&gt; "", 'Upload Data'!$A959, 'Upload Data'!$B959) &amp; "-" &amp; 'Upload Data'!$C959, "-")</f>
        <v>-</v>
      </c>
      <c r="S972" s="30">
        <f t="shared" si="120"/>
        <v>0</v>
      </c>
      <c r="T972" s="30"/>
      <c r="U972" s="30" t="b">
        <f>IFERROR(OR('Upload Data'!$A959 = "", IFERROR(AND(LEN('Upload Data'!$A959 ) = 11, LEFT('Upload Data'!$A959, 4) = "FSC-", MID('Upload Data'!$A959, 5, 1) &gt;= "A", MID('Upload Data'!$A959, 5, 1) &lt;= "Z", V972 &gt; 0, INT(V972) = V972), FALSE)), FALSE)</f>
        <v>1</v>
      </c>
      <c r="V972" s="30">
        <f>IFERROR(VALUE(RIGHT('Upload Data'!$A959, 6)), -1)</f>
        <v>-1</v>
      </c>
      <c r="W972" s="30"/>
      <c r="X972" s="30" t="b">
        <f>IFERROR(OR('Upload Data'!$B959 = "", IFERROR(AND(LEN(AA972) &gt;= 2, MATCH(AB972, listCertificateTypes, 0), AC972 &gt; -1, INT(AC972) = AC972), FALSE)), FALSE)</f>
        <v>1</v>
      </c>
      <c r="Y972" s="30">
        <f>IFERROR(FIND("-", 'Upload Data'!$B959, 1), 1000)</f>
        <v>1000</v>
      </c>
      <c r="Z972" s="30">
        <f>IFERROR(FIND("-", 'Upload Data'!$B959, Y972 + 1), 1000)</f>
        <v>1000</v>
      </c>
      <c r="AA972" s="30" t="str">
        <f>IFERROR(LEFT('Upload Data'!$B959, Y972 - 1), "")</f>
        <v/>
      </c>
      <c r="AB972" s="30" t="str">
        <f>IFERROR(MID('Upload Data'!$B959, Y972 + 1, Z972 - Y972 - 1), "")</f>
        <v/>
      </c>
      <c r="AC972" s="30">
        <f>IFERROR(VALUE(RIGHT('Upload Data'!$B959, 6)), -1)</f>
        <v>-1</v>
      </c>
    </row>
    <row r="973" spans="1:29">
      <c r="A973" s="29">
        <f t="shared" si="116"/>
        <v>960</v>
      </c>
      <c r="B973" s="28" t="b">
        <f>NOT(IFERROR('Upload Data'!A960 = "ERROR", TRUE))</f>
        <v>1</v>
      </c>
      <c r="C973" s="28">
        <f t="shared" si="117"/>
        <v>960</v>
      </c>
      <c r="D973" s="30" t="b">
        <f>IF(B973, ('Upload Data'!A960 &amp; 'Upload Data'!B960 &amp; 'Upload Data'!D960 &amp; 'Upload Data'!E960 &amp; 'Upload Data'!F960) &lt;&gt; "", FALSE)</f>
        <v>0</v>
      </c>
      <c r="E973" s="28" t="str">
        <f t="shared" si="121"/>
        <v/>
      </c>
      <c r="F973" s="28" t="str">
        <f t="shared" si="122"/>
        <v/>
      </c>
      <c r="G973" s="30" t="b">
        <f t="shared" si="115"/>
        <v>1</v>
      </c>
      <c r="H973" s="30" t="b">
        <f>IFERROR(AND(OR(NOT(D973), 'Upload Data'!$A960 &lt;&gt; "", 'Upload Data'!$B960 &lt;&gt; ""), I973, J973, S973 &lt;= 1), FALSE)</f>
        <v>1</v>
      </c>
      <c r="I973" s="30" t="b">
        <f t="shared" si="118"/>
        <v>1</v>
      </c>
      <c r="J973" s="30" t="b">
        <f t="shared" si="119"/>
        <v>1</v>
      </c>
      <c r="K973" s="31" t="s">
        <v>81</v>
      </c>
      <c r="L973" s="31" t="s">
        <v>81</v>
      </c>
      <c r="M973" s="30" t="b">
        <f>IFERROR(OR(NOT(D973), 'Upload Data'!E960 &lt;&gt; ""), FALSE)</f>
        <v>1</v>
      </c>
      <c r="N973" s="30" t="b">
        <f>IFERROR(OR(AND(NOT(D973), 'Upload Data'!F960 = ""), IFERROR(MATCH('Upload Data'!F960, listTradingRelationship, 0), FALSE)), FALSE)</f>
        <v>1</v>
      </c>
      <c r="O973" s="30"/>
      <c r="P973" s="30"/>
      <c r="Q973" s="30"/>
      <c r="R973" s="30" t="str">
        <f>IFERROR(IF('Upload Data'!$A960 &lt;&gt; "", 'Upload Data'!$A960, 'Upload Data'!$B960) &amp; "-" &amp; 'Upload Data'!$C960, "-")</f>
        <v>-</v>
      </c>
      <c r="S973" s="30">
        <f t="shared" si="120"/>
        <v>0</v>
      </c>
      <c r="T973" s="30"/>
      <c r="U973" s="30" t="b">
        <f>IFERROR(OR('Upload Data'!$A960 = "", IFERROR(AND(LEN('Upload Data'!$A960 ) = 11, LEFT('Upload Data'!$A960, 4) = "FSC-", MID('Upload Data'!$A960, 5, 1) &gt;= "A", MID('Upload Data'!$A960, 5, 1) &lt;= "Z", V973 &gt; 0, INT(V973) = V973), FALSE)), FALSE)</f>
        <v>1</v>
      </c>
      <c r="V973" s="30">
        <f>IFERROR(VALUE(RIGHT('Upload Data'!$A960, 6)), -1)</f>
        <v>-1</v>
      </c>
      <c r="W973" s="30"/>
      <c r="X973" s="30" t="b">
        <f>IFERROR(OR('Upload Data'!$B960 = "", IFERROR(AND(LEN(AA973) &gt;= 2, MATCH(AB973, listCertificateTypes, 0), AC973 &gt; -1, INT(AC973) = AC973), FALSE)), FALSE)</f>
        <v>1</v>
      </c>
      <c r="Y973" s="30">
        <f>IFERROR(FIND("-", 'Upload Data'!$B960, 1), 1000)</f>
        <v>1000</v>
      </c>
      <c r="Z973" s="30">
        <f>IFERROR(FIND("-", 'Upload Data'!$B960, Y973 + 1), 1000)</f>
        <v>1000</v>
      </c>
      <c r="AA973" s="30" t="str">
        <f>IFERROR(LEFT('Upload Data'!$B960, Y973 - 1), "")</f>
        <v/>
      </c>
      <c r="AB973" s="30" t="str">
        <f>IFERROR(MID('Upload Data'!$B960, Y973 + 1, Z973 - Y973 - 1), "")</f>
        <v/>
      </c>
      <c r="AC973" s="30">
        <f>IFERROR(VALUE(RIGHT('Upload Data'!$B960, 6)), -1)</f>
        <v>-1</v>
      </c>
    </row>
    <row r="974" spans="1:29">
      <c r="A974" s="29">
        <f t="shared" si="116"/>
        <v>961</v>
      </c>
      <c r="B974" s="28" t="b">
        <f>NOT(IFERROR('Upload Data'!A961 = "ERROR", TRUE))</f>
        <v>1</v>
      </c>
      <c r="C974" s="28">
        <f t="shared" si="117"/>
        <v>961</v>
      </c>
      <c r="D974" s="30" t="b">
        <f>IF(B974, ('Upload Data'!A961 &amp; 'Upload Data'!B961 &amp; 'Upload Data'!D961 &amp; 'Upload Data'!E961 &amp; 'Upload Data'!F961) &lt;&gt; "", FALSE)</f>
        <v>0</v>
      </c>
      <c r="E974" s="28" t="str">
        <f t="shared" si="121"/>
        <v/>
      </c>
      <c r="F974" s="28" t="str">
        <f t="shared" si="122"/>
        <v/>
      </c>
      <c r="G974" s="30" t="b">
        <f t="shared" si="115"/>
        <v>1</v>
      </c>
      <c r="H974" s="30" t="b">
        <f>IFERROR(AND(OR(NOT(D974), 'Upload Data'!$A961 &lt;&gt; "", 'Upload Data'!$B961 &lt;&gt; ""), I974, J974, S974 &lt;= 1), FALSE)</f>
        <v>1</v>
      </c>
      <c r="I974" s="30" t="b">
        <f t="shared" si="118"/>
        <v>1</v>
      </c>
      <c r="J974" s="30" t="b">
        <f t="shared" si="119"/>
        <v>1</v>
      </c>
      <c r="K974" s="31" t="s">
        <v>81</v>
      </c>
      <c r="L974" s="31" t="s">
        <v>81</v>
      </c>
      <c r="M974" s="30" t="b">
        <f>IFERROR(OR(NOT(D974), 'Upload Data'!E961 &lt;&gt; ""), FALSE)</f>
        <v>1</v>
      </c>
      <c r="N974" s="30" t="b">
        <f>IFERROR(OR(AND(NOT(D974), 'Upload Data'!F961 = ""), IFERROR(MATCH('Upload Data'!F961, listTradingRelationship, 0), FALSE)), FALSE)</f>
        <v>1</v>
      </c>
      <c r="O974" s="30"/>
      <c r="P974" s="30"/>
      <c r="Q974" s="30"/>
      <c r="R974" s="30" t="str">
        <f>IFERROR(IF('Upload Data'!$A961 &lt;&gt; "", 'Upload Data'!$A961, 'Upload Data'!$B961) &amp; "-" &amp; 'Upload Data'!$C961, "-")</f>
        <v>-</v>
      </c>
      <c r="S974" s="30">
        <f t="shared" si="120"/>
        <v>0</v>
      </c>
      <c r="T974" s="30"/>
      <c r="U974" s="30" t="b">
        <f>IFERROR(OR('Upload Data'!$A961 = "", IFERROR(AND(LEN('Upload Data'!$A961 ) = 11, LEFT('Upload Data'!$A961, 4) = "FSC-", MID('Upload Data'!$A961, 5, 1) &gt;= "A", MID('Upload Data'!$A961, 5, 1) &lt;= "Z", V974 &gt; 0, INT(V974) = V974), FALSE)), FALSE)</f>
        <v>1</v>
      </c>
      <c r="V974" s="30">
        <f>IFERROR(VALUE(RIGHT('Upload Data'!$A961, 6)), -1)</f>
        <v>-1</v>
      </c>
      <c r="W974" s="30"/>
      <c r="X974" s="30" t="b">
        <f>IFERROR(OR('Upload Data'!$B961 = "", IFERROR(AND(LEN(AA974) &gt;= 2, MATCH(AB974, listCertificateTypes, 0), AC974 &gt; -1, INT(AC974) = AC974), FALSE)), FALSE)</f>
        <v>1</v>
      </c>
      <c r="Y974" s="30">
        <f>IFERROR(FIND("-", 'Upload Data'!$B961, 1), 1000)</f>
        <v>1000</v>
      </c>
      <c r="Z974" s="30">
        <f>IFERROR(FIND("-", 'Upload Data'!$B961, Y974 + 1), 1000)</f>
        <v>1000</v>
      </c>
      <c r="AA974" s="30" t="str">
        <f>IFERROR(LEFT('Upload Data'!$B961, Y974 - 1), "")</f>
        <v/>
      </c>
      <c r="AB974" s="30" t="str">
        <f>IFERROR(MID('Upload Data'!$B961, Y974 + 1, Z974 - Y974 - 1), "")</f>
        <v/>
      </c>
      <c r="AC974" s="30">
        <f>IFERROR(VALUE(RIGHT('Upload Data'!$B961, 6)), -1)</f>
        <v>-1</v>
      </c>
    </row>
    <row r="975" spans="1:29">
      <c r="A975" s="29">
        <f t="shared" si="116"/>
        <v>962</v>
      </c>
      <c r="B975" s="28" t="b">
        <f>NOT(IFERROR('Upload Data'!A962 = "ERROR", TRUE))</f>
        <v>1</v>
      </c>
      <c r="C975" s="28">
        <f t="shared" si="117"/>
        <v>962</v>
      </c>
      <c r="D975" s="30" t="b">
        <f>IF(B975, ('Upload Data'!A962 &amp; 'Upload Data'!B962 &amp; 'Upload Data'!D962 &amp; 'Upload Data'!E962 &amp; 'Upload Data'!F962) &lt;&gt; "", FALSE)</f>
        <v>0</v>
      </c>
      <c r="E975" s="28" t="str">
        <f t="shared" si="121"/>
        <v/>
      </c>
      <c r="F975" s="28" t="str">
        <f t="shared" si="122"/>
        <v/>
      </c>
      <c r="G975" s="30" t="b">
        <f t="shared" ref="G975:G1013" si="123">AND(I975:N975)</f>
        <v>1</v>
      </c>
      <c r="H975" s="30" t="b">
        <f>IFERROR(AND(OR(NOT(D975), 'Upload Data'!$A962 &lt;&gt; "", 'Upload Data'!$B962 &lt;&gt; ""), I975, J975, S975 &lt;= 1), FALSE)</f>
        <v>1</v>
      </c>
      <c r="I975" s="30" t="b">
        <f t="shared" si="118"/>
        <v>1</v>
      </c>
      <c r="J975" s="30" t="b">
        <f t="shared" si="119"/>
        <v>1</v>
      </c>
      <c r="K975" s="31" t="s">
        <v>81</v>
      </c>
      <c r="L975" s="31" t="s">
        <v>81</v>
      </c>
      <c r="M975" s="30" t="b">
        <f>IFERROR(OR(NOT(D975), 'Upload Data'!E962 &lt;&gt; ""), FALSE)</f>
        <v>1</v>
      </c>
      <c r="N975" s="30" t="b">
        <f>IFERROR(OR(AND(NOT(D975), 'Upload Data'!F962 = ""), IFERROR(MATCH('Upload Data'!F962, listTradingRelationship, 0), FALSE)), FALSE)</f>
        <v>1</v>
      </c>
      <c r="O975" s="30"/>
      <c r="P975" s="30"/>
      <c r="Q975" s="30"/>
      <c r="R975" s="30" t="str">
        <f>IFERROR(IF('Upload Data'!$A962 &lt;&gt; "", 'Upload Data'!$A962, 'Upload Data'!$B962) &amp; "-" &amp; 'Upload Data'!$C962, "-")</f>
        <v>-</v>
      </c>
      <c r="S975" s="30">
        <f t="shared" si="120"/>
        <v>0</v>
      </c>
      <c r="T975" s="30"/>
      <c r="U975" s="30" t="b">
        <f>IFERROR(OR('Upload Data'!$A962 = "", IFERROR(AND(LEN('Upload Data'!$A962 ) = 11, LEFT('Upload Data'!$A962, 4) = "FSC-", MID('Upload Data'!$A962, 5, 1) &gt;= "A", MID('Upload Data'!$A962, 5, 1) &lt;= "Z", V975 &gt; 0, INT(V975) = V975), FALSE)), FALSE)</f>
        <v>1</v>
      </c>
      <c r="V975" s="30">
        <f>IFERROR(VALUE(RIGHT('Upload Data'!$A962, 6)), -1)</f>
        <v>-1</v>
      </c>
      <c r="W975" s="30"/>
      <c r="X975" s="30" t="b">
        <f>IFERROR(OR('Upload Data'!$B962 = "", IFERROR(AND(LEN(AA975) &gt;= 2, MATCH(AB975, listCertificateTypes, 0), AC975 &gt; -1, INT(AC975) = AC975), FALSE)), FALSE)</f>
        <v>1</v>
      </c>
      <c r="Y975" s="30">
        <f>IFERROR(FIND("-", 'Upload Data'!$B962, 1), 1000)</f>
        <v>1000</v>
      </c>
      <c r="Z975" s="30">
        <f>IFERROR(FIND("-", 'Upload Data'!$B962, Y975 + 1), 1000)</f>
        <v>1000</v>
      </c>
      <c r="AA975" s="30" t="str">
        <f>IFERROR(LEFT('Upload Data'!$B962, Y975 - 1), "")</f>
        <v/>
      </c>
      <c r="AB975" s="30" t="str">
        <f>IFERROR(MID('Upload Data'!$B962, Y975 + 1, Z975 - Y975 - 1), "")</f>
        <v/>
      </c>
      <c r="AC975" s="30">
        <f>IFERROR(VALUE(RIGHT('Upload Data'!$B962, 6)), -1)</f>
        <v>-1</v>
      </c>
    </row>
    <row r="976" spans="1:29">
      <c r="A976" s="29">
        <f t="shared" ref="A976:A1013" si="124">IF(B976, C976, 0)</f>
        <v>963</v>
      </c>
      <c r="B976" s="28" t="b">
        <f>NOT(IFERROR('Upload Data'!A963 = "ERROR", TRUE))</f>
        <v>1</v>
      </c>
      <c r="C976" s="28">
        <f t="shared" ref="C976:C1013" si="125">IF(B976, C975 + 1, C975)</f>
        <v>963</v>
      </c>
      <c r="D976" s="30" t="b">
        <f>IF(B976, ('Upload Data'!A963 &amp; 'Upload Data'!B963 &amp; 'Upload Data'!D963 &amp; 'Upload Data'!E963 &amp; 'Upload Data'!F963) &lt;&gt; "", FALSE)</f>
        <v>0</v>
      </c>
      <c r="E976" s="28" t="str">
        <f t="shared" si="121"/>
        <v/>
      </c>
      <c r="F976" s="28" t="str">
        <f t="shared" si="122"/>
        <v/>
      </c>
      <c r="G976" s="30" t="b">
        <f t="shared" si="123"/>
        <v>1</v>
      </c>
      <c r="H976" s="30" t="b">
        <f>IFERROR(AND(OR(NOT(D976), 'Upload Data'!$A963 &lt;&gt; "", 'Upload Data'!$B963 &lt;&gt; ""), I976, J976, S976 &lt;= 1), FALSE)</f>
        <v>1</v>
      </c>
      <c r="I976" s="30" t="b">
        <f t="shared" ref="I976:I1013" si="126">$U976</f>
        <v>1</v>
      </c>
      <c r="J976" s="30" t="b">
        <f t="shared" ref="J976:J1013" si="127">$X976</f>
        <v>1</v>
      </c>
      <c r="K976" s="31" t="s">
        <v>81</v>
      </c>
      <c r="L976" s="31" t="s">
        <v>81</v>
      </c>
      <c r="M976" s="30" t="b">
        <f>IFERROR(OR(NOT(D976), 'Upload Data'!E963 &lt;&gt; ""), FALSE)</f>
        <v>1</v>
      </c>
      <c r="N976" s="30" t="b">
        <f>IFERROR(OR(AND(NOT(D976), 'Upload Data'!F963 = ""), IFERROR(MATCH('Upload Data'!F963, listTradingRelationship, 0), FALSE)), FALSE)</f>
        <v>1</v>
      </c>
      <c r="O976" s="30"/>
      <c r="P976" s="30"/>
      <c r="Q976" s="30"/>
      <c r="R976" s="30" t="str">
        <f>IFERROR(IF('Upload Data'!$A963 &lt;&gt; "", 'Upload Data'!$A963, 'Upload Data'!$B963) &amp; "-" &amp; 'Upload Data'!$C963, "-")</f>
        <v>-</v>
      </c>
      <c r="S976" s="30">
        <f t="shared" ref="S976:S1013" si="128">IF($R976 = "-", 0, COUNTIFS($R$15:$R$1013, $R976))</f>
        <v>0</v>
      </c>
      <c r="T976" s="30"/>
      <c r="U976" s="30" t="b">
        <f>IFERROR(OR('Upload Data'!$A963 = "", IFERROR(AND(LEN('Upload Data'!$A963 ) = 11, LEFT('Upload Data'!$A963, 4) = "FSC-", MID('Upload Data'!$A963, 5, 1) &gt;= "A", MID('Upload Data'!$A963, 5, 1) &lt;= "Z", V976 &gt; 0, INT(V976) = V976), FALSE)), FALSE)</f>
        <v>1</v>
      </c>
      <c r="V976" s="30">
        <f>IFERROR(VALUE(RIGHT('Upload Data'!$A963, 6)), -1)</f>
        <v>-1</v>
      </c>
      <c r="W976" s="30"/>
      <c r="X976" s="30" t="b">
        <f>IFERROR(OR('Upload Data'!$B963 = "", IFERROR(AND(LEN(AA976) &gt;= 2, MATCH(AB976, listCertificateTypes, 0), AC976 &gt; -1, INT(AC976) = AC976), FALSE)), FALSE)</f>
        <v>1</v>
      </c>
      <c r="Y976" s="30">
        <f>IFERROR(FIND("-", 'Upload Data'!$B963, 1), 1000)</f>
        <v>1000</v>
      </c>
      <c r="Z976" s="30">
        <f>IFERROR(FIND("-", 'Upload Data'!$B963, Y976 + 1), 1000)</f>
        <v>1000</v>
      </c>
      <c r="AA976" s="30" t="str">
        <f>IFERROR(LEFT('Upload Data'!$B963, Y976 - 1), "")</f>
        <v/>
      </c>
      <c r="AB976" s="30" t="str">
        <f>IFERROR(MID('Upload Data'!$B963, Y976 + 1, Z976 - Y976 - 1), "")</f>
        <v/>
      </c>
      <c r="AC976" s="30">
        <f>IFERROR(VALUE(RIGHT('Upload Data'!$B963, 6)), -1)</f>
        <v>-1</v>
      </c>
    </row>
    <row r="977" spans="1:29">
      <c r="A977" s="29">
        <f t="shared" si="124"/>
        <v>964</v>
      </c>
      <c r="B977" s="28" t="b">
        <f>NOT(IFERROR('Upload Data'!A964 = "ERROR", TRUE))</f>
        <v>1</v>
      </c>
      <c r="C977" s="28">
        <f t="shared" si="125"/>
        <v>964</v>
      </c>
      <c r="D977" s="30" t="b">
        <f>IF(B977, ('Upload Data'!A964 &amp; 'Upload Data'!B964 &amp; 'Upload Data'!D964 &amp; 'Upload Data'!E964 &amp; 'Upload Data'!F964) &lt;&gt; "", FALSE)</f>
        <v>0</v>
      </c>
      <c r="E977" s="28" t="str">
        <f t="shared" si="121"/>
        <v/>
      </c>
      <c r="F977" s="28" t="str">
        <f t="shared" si="122"/>
        <v/>
      </c>
      <c r="G977" s="30" t="b">
        <f t="shared" si="123"/>
        <v>1</v>
      </c>
      <c r="H977" s="30" t="b">
        <f>IFERROR(AND(OR(NOT(D977), 'Upload Data'!$A964 &lt;&gt; "", 'Upload Data'!$B964 &lt;&gt; ""), I977, J977, S977 &lt;= 1), FALSE)</f>
        <v>1</v>
      </c>
      <c r="I977" s="30" t="b">
        <f t="shared" si="126"/>
        <v>1</v>
      </c>
      <c r="J977" s="30" t="b">
        <f t="shared" si="127"/>
        <v>1</v>
      </c>
      <c r="K977" s="31" t="s">
        <v>81</v>
      </c>
      <c r="L977" s="31" t="s">
        <v>81</v>
      </c>
      <c r="M977" s="30" t="b">
        <f>IFERROR(OR(NOT(D977), 'Upload Data'!E964 &lt;&gt; ""), FALSE)</f>
        <v>1</v>
      </c>
      <c r="N977" s="30" t="b">
        <f>IFERROR(OR(AND(NOT(D977), 'Upload Data'!F964 = ""), IFERROR(MATCH('Upload Data'!F964, listTradingRelationship, 0), FALSE)), FALSE)</f>
        <v>1</v>
      </c>
      <c r="O977" s="30"/>
      <c r="P977" s="30"/>
      <c r="Q977" s="30"/>
      <c r="R977" s="30" t="str">
        <f>IFERROR(IF('Upload Data'!$A964 &lt;&gt; "", 'Upload Data'!$A964, 'Upload Data'!$B964) &amp; "-" &amp; 'Upload Data'!$C964, "-")</f>
        <v>-</v>
      </c>
      <c r="S977" s="30">
        <f t="shared" si="128"/>
        <v>0</v>
      </c>
      <c r="T977" s="30"/>
      <c r="U977" s="30" t="b">
        <f>IFERROR(OR('Upload Data'!$A964 = "", IFERROR(AND(LEN('Upload Data'!$A964 ) = 11, LEFT('Upload Data'!$A964, 4) = "FSC-", MID('Upload Data'!$A964, 5, 1) &gt;= "A", MID('Upload Data'!$A964, 5, 1) &lt;= "Z", V977 &gt; 0, INT(V977) = V977), FALSE)), FALSE)</f>
        <v>1</v>
      </c>
      <c r="V977" s="30">
        <f>IFERROR(VALUE(RIGHT('Upload Data'!$A964, 6)), -1)</f>
        <v>-1</v>
      </c>
      <c r="W977" s="30"/>
      <c r="X977" s="30" t="b">
        <f>IFERROR(OR('Upload Data'!$B964 = "", IFERROR(AND(LEN(AA977) &gt;= 2, MATCH(AB977, listCertificateTypes, 0), AC977 &gt; -1, INT(AC977) = AC977), FALSE)), FALSE)</f>
        <v>1</v>
      </c>
      <c r="Y977" s="30">
        <f>IFERROR(FIND("-", 'Upload Data'!$B964, 1), 1000)</f>
        <v>1000</v>
      </c>
      <c r="Z977" s="30">
        <f>IFERROR(FIND("-", 'Upload Data'!$B964, Y977 + 1), 1000)</f>
        <v>1000</v>
      </c>
      <c r="AA977" s="30" t="str">
        <f>IFERROR(LEFT('Upload Data'!$B964, Y977 - 1), "")</f>
        <v/>
      </c>
      <c r="AB977" s="30" t="str">
        <f>IFERROR(MID('Upload Data'!$B964, Y977 + 1, Z977 - Y977 - 1), "")</f>
        <v/>
      </c>
      <c r="AC977" s="30">
        <f>IFERROR(VALUE(RIGHT('Upload Data'!$B964, 6)), -1)</f>
        <v>-1</v>
      </c>
    </row>
    <row r="978" spans="1:29">
      <c r="A978" s="29">
        <f t="shared" si="124"/>
        <v>965</v>
      </c>
      <c r="B978" s="28" t="b">
        <f>NOT(IFERROR('Upload Data'!A965 = "ERROR", TRUE))</f>
        <v>1</v>
      </c>
      <c r="C978" s="28">
        <f t="shared" si="125"/>
        <v>965</v>
      </c>
      <c r="D978" s="30" t="b">
        <f>IF(B978, ('Upload Data'!A965 &amp; 'Upload Data'!B965 &amp; 'Upload Data'!D965 &amp; 'Upload Data'!E965 &amp; 'Upload Data'!F965) &lt;&gt; "", FALSE)</f>
        <v>0</v>
      </c>
      <c r="E978" s="28" t="str">
        <f t="shared" si="121"/>
        <v/>
      </c>
      <c r="F978" s="28" t="str">
        <f t="shared" si="122"/>
        <v/>
      </c>
      <c r="G978" s="30" t="b">
        <f t="shared" si="123"/>
        <v>1</v>
      </c>
      <c r="H978" s="30" t="b">
        <f>IFERROR(AND(OR(NOT(D978), 'Upload Data'!$A965 &lt;&gt; "", 'Upload Data'!$B965 &lt;&gt; ""), I978, J978, S978 &lt;= 1), FALSE)</f>
        <v>1</v>
      </c>
      <c r="I978" s="30" t="b">
        <f t="shared" si="126"/>
        <v>1</v>
      </c>
      <c r="J978" s="30" t="b">
        <f t="shared" si="127"/>
        <v>1</v>
      </c>
      <c r="K978" s="31" t="s">
        <v>81</v>
      </c>
      <c r="L978" s="31" t="s">
        <v>81</v>
      </c>
      <c r="M978" s="30" t="b">
        <f>IFERROR(OR(NOT(D978), 'Upload Data'!E965 &lt;&gt; ""), FALSE)</f>
        <v>1</v>
      </c>
      <c r="N978" s="30" t="b">
        <f>IFERROR(OR(AND(NOT(D978), 'Upload Data'!F965 = ""), IFERROR(MATCH('Upload Data'!F965, listTradingRelationship, 0), FALSE)), FALSE)</f>
        <v>1</v>
      </c>
      <c r="O978" s="30"/>
      <c r="P978" s="30"/>
      <c r="Q978" s="30"/>
      <c r="R978" s="30" t="str">
        <f>IFERROR(IF('Upload Data'!$A965 &lt;&gt; "", 'Upload Data'!$A965, 'Upload Data'!$B965) &amp; "-" &amp; 'Upload Data'!$C965, "-")</f>
        <v>-</v>
      </c>
      <c r="S978" s="30">
        <f t="shared" si="128"/>
        <v>0</v>
      </c>
      <c r="T978" s="30"/>
      <c r="U978" s="30" t="b">
        <f>IFERROR(OR('Upload Data'!$A965 = "", IFERROR(AND(LEN('Upload Data'!$A965 ) = 11, LEFT('Upload Data'!$A965, 4) = "FSC-", MID('Upload Data'!$A965, 5, 1) &gt;= "A", MID('Upload Data'!$A965, 5, 1) &lt;= "Z", V978 &gt; 0, INT(V978) = V978), FALSE)), FALSE)</f>
        <v>1</v>
      </c>
      <c r="V978" s="30">
        <f>IFERROR(VALUE(RIGHT('Upload Data'!$A965, 6)), -1)</f>
        <v>-1</v>
      </c>
      <c r="W978" s="30"/>
      <c r="X978" s="30" t="b">
        <f>IFERROR(OR('Upload Data'!$B965 = "", IFERROR(AND(LEN(AA978) &gt;= 2, MATCH(AB978, listCertificateTypes, 0), AC978 &gt; -1, INT(AC978) = AC978), FALSE)), FALSE)</f>
        <v>1</v>
      </c>
      <c r="Y978" s="30">
        <f>IFERROR(FIND("-", 'Upload Data'!$B965, 1), 1000)</f>
        <v>1000</v>
      </c>
      <c r="Z978" s="30">
        <f>IFERROR(FIND("-", 'Upload Data'!$B965, Y978 + 1), 1000)</f>
        <v>1000</v>
      </c>
      <c r="AA978" s="30" t="str">
        <f>IFERROR(LEFT('Upload Data'!$B965, Y978 - 1), "")</f>
        <v/>
      </c>
      <c r="AB978" s="30" t="str">
        <f>IFERROR(MID('Upload Data'!$B965, Y978 + 1, Z978 - Y978 - 1), "")</f>
        <v/>
      </c>
      <c r="AC978" s="30">
        <f>IFERROR(VALUE(RIGHT('Upload Data'!$B965, 6)), -1)</f>
        <v>-1</v>
      </c>
    </row>
    <row r="979" spans="1:29">
      <c r="A979" s="29">
        <f t="shared" si="124"/>
        <v>966</v>
      </c>
      <c r="B979" s="28" t="b">
        <f>NOT(IFERROR('Upload Data'!A966 = "ERROR", TRUE))</f>
        <v>1</v>
      </c>
      <c r="C979" s="28">
        <f t="shared" si="125"/>
        <v>966</v>
      </c>
      <c r="D979" s="30" t="b">
        <f>IF(B979, ('Upload Data'!A966 &amp; 'Upload Data'!B966 &amp; 'Upload Data'!D966 &amp; 'Upload Data'!E966 &amp; 'Upload Data'!F966) &lt;&gt; "", FALSE)</f>
        <v>0</v>
      </c>
      <c r="E979" s="28" t="str">
        <f t="shared" si="121"/>
        <v/>
      </c>
      <c r="F979" s="28" t="str">
        <f t="shared" si="122"/>
        <v/>
      </c>
      <c r="G979" s="30" t="b">
        <f t="shared" si="123"/>
        <v>1</v>
      </c>
      <c r="H979" s="30" t="b">
        <f>IFERROR(AND(OR(NOT(D979), 'Upload Data'!$A966 &lt;&gt; "", 'Upload Data'!$B966 &lt;&gt; ""), I979, J979, S979 &lt;= 1), FALSE)</f>
        <v>1</v>
      </c>
      <c r="I979" s="30" t="b">
        <f t="shared" si="126"/>
        <v>1</v>
      </c>
      <c r="J979" s="30" t="b">
        <f t="shared" si="127"/>
        <v>1</v>
      </c>
      <c r="K979" s="31" t="s">
        <v>81</v>
      </c>
      <c r="L979" s="31" t="s">
        <v>81</v>
      </c>
      <c r="M979" s="30" t="b">
        <f>IFERROR(OR(NOT(D979), 'Upload Data'!E966 &lt;&gt; ""), FALSE)</f>
        <v>1</v>
      </c>
      <c r="N979" s="30" t="b">
        <f>IFERROR(OR(AND(NOT(D979), 'Upload Data'!F966 = ""), IFERROR(MATCH('Upload Data'!F966, listTradingRelationship, 0), FALSE)), FALSE)</f>
        <v>1</v>
      </c>
      <c r="O979" s="30"/>
      <c r="P979" s="30"/>
      <c r="Q979" s="30"/>
      <c r="R979" s="30" t="str">
        <f>IFERROR(IF('Upload Data'!$A966 &lt;&gt; "", 'Upload Data'!$A966, 'Upload Data'!$B966) &amp; "-" &amp; 'Upload Data'!$C966, "-")</f>
        <v>-</v>
      </c>
      <c r="S979" s="30">
        <f t="shared" si="128"/>
        <v>0</v>
      </c>
      <c r="T979" s="30"/>
      <c r="U979" s="30" t="b">
        <f>IFERROR(OR('Upload Data'!$A966 = "", IFERROR(AND(LEN('Upload Data'!$A966 ) = 11, LEFT('Upload Data'!$A966, 4) = "FSC-", MID('Upload Data'!$A966, 5, 1) &gt;= "A", MID('Upload Data'!$A966, 5, 1) &lt;= "Z", V979 &gt; 0, INT(V979) = V979), FALSE)), FALSE)</f>
        <v>1</v>
      </c>
      <c r="V979" s="30">
        <f>IFERROR(VALUE(RIGHT('Upload Data'!$A966, 6)), -1)</f>
        <v>-1</v>
      </c>
      <c r="W979" s="30"/>
      <c r="X979" s="30" t="b">
        <f>IFERROR(OR('Upload Data'!$B966 = "", IFERROR(AND(LEN(AA979) &gt;= 2, MATCH(AB979, listCertificateTypes, 0), AC979 &gt; -1, INT(AC979) = AC979), FALSE)), FALSE)</f>
        <v>1</v>
      </c>
      <c r="Y979" s="30">
        <f>IFERROR(FIND("-", 'Upload Data'!$B966, 1), 1000)</f>
        <v>1000</v>
      </c>
      <c r="Z979" s="30">
        <f>IFERROR(FIND("-", 'Upload Data'!$B966, Y979 + 1), 1000)</f>
        <v>1000</v>
      </c>
      <c r="AA979" s="30" t="str">
        <f>IFERROR(LEFT('Upload Data'!$B966, Y979 - 1), "")</f>
        <v/>
      </c>
      <c r="AB979" s="30" t="str">
        <f>IFERROR(MID('Upload Data'!$B966, Y979 + 1, Z979 - Y979 - 1), "")</f>
        <v/>
      </c>
      <c r="AC979" s="30">
        <f>IFERROR(VALUE(RIGHT('Upload Data'!$B966, 6)), -1)</f>
        <v>-1</v>
      </c>
    </row>
    <row r="980" spans="1:29">
      <c r="A980" s="29">
        <f t="shared" si="124"/>
        <v>967</v>
      </c>
      <c r="B980" s="28" t="b">
        <f>NOT(IFERROR('Upload Data'!A967 = "ERROR", TRUE))</f>
        <v>1</v>
      </c>
      <c r="C980" s="28">
        <f t="shared" si="125"/>
        <v>967</v>
      </c>
      <c r="D980" s="30" t="b">
        <f>IF(B980, ('Upload Data'!A967 &amp; 'Upload Data'!B967 &amp; 'Upload Data'!D967 &amp; 'Upload Data'!E967 &amp; 'Upload Data'!F967) &lt;&gt; "", FALSE)</f>
        <v>0</v>
      </c>
      <c r="E980" s="28" t="str">
        <f t="shared" si="121"/>
        <v/>
      </c>
      <c r="F980" s="28" t="str">
        <f t="shared" si="122"/>
        <v/>
      </c>
      <c r="G980" s="30" t="b">
        <f t="shared" si="123"/>
        <v>1</v>
      </c>
      <c r="H980" s="30" t="b">
        <f>IFERROR(AND(OR(NOT(D980), 'Upload Data'!$A967 &lt;&gt; "", 'Upload Data'!$B967 &lt;&gt; ""), I980, J980, S980 &lt;= 1), FALSE)</f>
        <v>1</v>
      </c>
      <c r="I980" s="30" t="b">
        <f t="shared" si="126"/>
        <v>1</v>
      </c>
      <c r="J980" s="30" t="b">
        <f t="shared" si="127"/>
        <v>1</v>
      </c>
      <c r="K980" s="31" t="s">
        <v>81</v>
      </c>
      <c r="L980" s="31" t="s">
        <v>81</v>
      </c>
      <c r="M980" s="30" t="b">
        <f>IFERROR(OR(NOT(D980), 'Upload Data'!E967 &lt;&gt; ""), FALSE)</f>
        <v>1</v>
      </c>
      <c r="N980" s="30" t="b">
        <f>IFERROR(OR(AND(NOT(D980), 'Upload Data'!F967 = ""), IFERROR(MATCH('Upload Data'!F967, listTradingRelationship, 0), FALSE)), FALSE)</f>
        <v>1</v>
      </c>
      <c r="O980" s="30"/>
      <c r="P980" s="30"/>
      <c r="Q980" s="30"/>
      <c r="R980" s="30" t="str">
        <f>IFERROR(IF('Upload Data'!$A967 &lt;&gt; "", 'Upload Data'!$A967, 'Upload Data'!$B967) &amp; "-" &amp; 'Upload Data'!$C967, "-")</f>
        <v>-</v>
      </c>
      <c r="S980" s="30">
        <f t="shared" si="128"/>
        <v>0</v>
      </c>
      <c r="T980" s="30"/>
      <c r="U980" s="30" t="b">
        <f>IFERROR(OR('Upload Data'!$A967 = "", IFERROR(AND(LEN('Upload Data'!$A967 ) = 11, LEFT('Upload Data'!$A967, 4) = "FSC-", MID('Upload Data'!$A967, 5, 1) &gt;= "A", MID('Upload Data'!$A967, 5, 1) &lt;= "Z", V980 &gt; 0, INT(V980) = V980), FALSE)), FALSE)</f>
        <v>1</v>
      </c>
      <c r="V980" s="30">
        <f>IFERROR(VALUE(RIGHT('Upload Data'!$A967, 6)), -1)</f>
        <v>-1</v>
      </c>
      <c r="W980" s="30"/>
      <c r="X980" s="30" t="b">
        <f>IFERROR(OR('Upload Data'!$B967 = "", IFERROR(AND(LEN(AA980) &gt;= 2, MATCH(AB980, listCertificateTypes, 0), AC980 &gt; -1, INT(AC980) = AC980), FALSE)), FALSE)</f>
        <v>1</v>
      </c>
      <c r="Y980" s="30">
        <f>IFERROR(FIND("-", 'Upload Data'!$B967, 1), 1000)</f>
        <v>1000</v>
      </c>
      <c r="Z980" s="30">
        <f>IFERROR(FIND("-", 'Upload Data'!$B967, Y980 + 1), 1000)</f>
        <v>1000</v>
      </c>
      <c r="AA980" s="30" t="str">
        <f>IFERROR(LEFT('Upload Data'!$B967, Y980 - 1), "")</f>
        <v/>
      </c>
      <c r="AB980" s="30" t="str">
        <f>IFERROR(MID('Upload Data'!$B967, Y980 + 1, Z980 - Y980 - 1), "")</f>
        <v/>
      </c>
      <c r="AC980" s="30">
        <f>IFERROR(VALUE(RIGHT('Upload Data'!$B967, 6)), -1)</f>
        <v>-1</v>
      </c>
    </row>
    <row r="981" spans="1:29">
      <c r="A981" s="29">
        <f t="shared" si="124"/>
        <v>968</v>
      </c>
      <c r="B981" s="28" t="b">
        <f>NOT(IFERROR('Upload Data'!A968 = "ERROR", TRUE))</f>
        <v>1</v>
      </c>
      <c r="C981" s="28">
        <f t="shared" si="125"/>
        <v>968</v>
      </c>
      <c r="D981" s="30" t="b">
        <f>IF(B981, ('Upload Data'!A968 &amp; 'Upload Data'!B968 &amp; 'Upload Data'!D968 &amp; 'Upload Data'!E968 &amp; 'Upload Data'!F968) &lt;&gt; "", FALSE)</f>
        <v>0</v>
      </c>
      <c r="E981" s="28" t="str">
        <f t="shared" si="121"/>
        <v/>
      </c>
      <c r="F981" s="28" t="str">
        <f t="shared" si="122"/>
        <v/>
      </c>
      <c r="G981" s="30" t="b">
        <f t="shared" si="123"/>
        <v>1</v>
      </c>
      <c r="H981" s="30" t="b">
        <f>IFERROR(AND(OR(NOT(D981), 'Upload Data'!$A968 &lt;&gt; "", 'Upload Data'!$B968 &lt;&gt; ""), I981, J981, S981 &lt;= 1), FALSE)</f>
        <v>1</v>
      </c>
      <c r="I981" s="30" t="b">
        <f t="shared" si="126"/>
        <v>1</v>
      </c>
      <c r="J981" s="30" t="b">
        <f t="shared" si="127"/>
        <v>1</v>
      </c>
      <c r="K981" s="31" t="s">
        <v>81</v>
      </c>
      <c r="L981" s="31" t="s">
        <v>81</v>
      </c>
      <c r="M981" s="30" t="b">
        <f>IFERROR(OR(NOT(D981), 'Upload Data'!E968 &lt;&gt; ""), FALSE)</f>
        <v>1</v>
      </c>
      <c r="N981" s="30" t="b">
        <f>IFERROR(OR(AND(NOT(D981), 'Upload Data'!F968 = ""), IFERROR(MATCH('Upload Data'!F968, listTradingRelationship, 0), FALSE)), FALSE)</f>
        <v>1</v>
      </c>
      <c r="O981" s="30"/>
      <c r="P981" s="30"/>
      <c r="Q981" s="30"/>
      <c r="R981" s="30" t="str">
        <f>IFERROR(IF('Upload Data'!$A968 &lt;&gt; "", 'Upload Data'!$A968, 'Upload Data'!$B968) &amp; "-" &amp; 'Upload Data'!$C968, "-")</f>
        <v>-</v>
      </c>
      <c r="S981" s="30">
        <f t="shared" si="128"/>
        <v>0</v>
      </c>
      <c r="T981" s="30"/>
      <c r="U981" s="30" t="b">
        <f>IFERROR(OR('Upload Data'!$A968 = "", IFERROR(AND(LEN('Upload Data'!$A968 ) = 11, LEFT('Upload Data'!$A968, 4) = "FSC-", MID('Upload Data'!$A968, 5, 1) &gt;= "A", MID('Upload Data'!$A968, 5, 1) &lt;= "Z", V981 &gt; 0, INT(V981) = V981), FALSE)), FALSE)</f>
        <v>1</v>
      </c>
      <c r="V981" s="30">
        <f>IFERROR(VALUE(RIGHT('Upload Data'!$A968, 6)), -1)</f>
        <v>-1</v>
      </c>
      <c r="W981" s="30"/>
      <c r="X981" s="30" t="b">
        <f>IFERROR(OR('Upload Data'!$B968 = "", IFERROR(AND(LEN(AA981) &gt;= 2, MATCH(AB981, listCertificateTypes, 0), AC981 &gt; -1, INT(AC981) = AC981), FALSE)), FALSE)</f>
        <v>1</v>
      </c>
      <c r="Y981" s="30">
        <f>IFERROR(FIND("-", 'Upload Data'!$B968, 1), 1000)</f>
        <v>1000</v>
      </c>
      <c r="Z981" s="30">
        <f>IFERROR(FIND("-", 'Upload Data'!$B968, Y981 + 1), 1000)</f>
        <v>1000</v>
      </c>
      <c r="AA981" s="30" t="str">
        <f>IFERROR(LEFT('Upload Data'!$B968, Y981 - 1), "")</f>
        <v/>
      </c>
      <c r="AB981" s="30" t="str">
        <f>IFERROR(MID('Upload Data'!$B968, Y981 + 1, Z981 - Y981 - 1), "")</f>
        <v/>
      </c>
      <c r="AC981" s="30">
        <f>IFERROR(VALUE(RIGHT('Upload Data'!$B968, 6)), -1)</f>
        <v>-1</v>
      </c>
    </row>
    <row r="982" spans="1:29">
      <c r="A982" s="29">
        <f t="shared" si="124"/>
        <v>969</v>
      </c>
      <c r="B982" s="28" t="b">
        <f>NOT(IFERROR('Upload Data'!A969 = "ERROR", TRUE))</f>
        <v>1</v>
      </c>
      <c r="C982" s="28">
        <f t="shared" si="125"/>
        <v>969</v>
      </c>
      <c r="D982" s="30" t="b">
        <f>IF(B982, ('Upload Data'!A969 &amp; 'Upload Data'!B969 &amp; 'Upload Data'!D969 &amp; 'Upload Data'!E969 &amp; 'Upload Data'!F969) &lt;&gt; "", FALSE)</f>
        <v>0</v>
      </c>
      <c r="E982" s="28" t="str">
        <f t="shared" si="121"/>
        <v/>
      </c>
      <c r="F982" s="28" t="str">
        <f t="shared" si="122"/>
        <v/>
      </c>
      <c r="G982" s="30" t="b">
        <f t="shared" si="123"/>
        <v>1</v>
      </c>
      <c r="H982" s="30" t="b">
        <f>IFERROR(AND(OR(NOT(D982), 'Upload Data'!$A969 &lt;&gt; "", 'Upload Data'!$B969 &lt;&gt; ""), I982, J982, S982 &lt;= 1), FALSE)</f>
        <v>1</v>
      </c>
      <c r="I982" s="30" t="b">
        <f t="shared" si="126"/>
        <v>1</v>
      </c>
      <c r="J982" s="30" t="b">
        <f t="shared" si="127"/>
        <v>1</v>
      </c>
      <c r="K982" s="31" t="s">
        <v>81</v>
      </c>
      <c r="L982" s="31" t="s">
        <v>81</v>
      </c>
      <c r="M982" s="30" t="b">
        <f>IFERROR(OR(NOT(D982), 'Upload Data'!E969 &lt;&gt; ""), FALSE)</f>
        <v>1</v>
      </c>
      <c r="N982" s="30" t="b">
        <f>IFERROR(OR(AND(NOT(D982), 'Upload Data'!F969 = ""), IFERROR(MATCH('Upload Data'!F969, listTradingRelationship, 0), FALSE)), FALSE)</f>
        <v>1</v>
      </c>
      <c r="O982" s="30"/>
      <c r="P982" s="30"/>
      <c r="Q982" s="30"/>
      <c r="R982" s="30" t="str">
        <f>IFERROR(IF('Upload Data'!$A969 &lt;&gt; "", 'Upload Data'!$A969, 'Upload Data'!$B969) &amp; "-" &amp; 'Upload Data'!$C969, "-")</f>
        <v>-</v>
      </c>
      <c r="S982" s="30">
        <f t="shared" si="128"/>
        <v>0</v>
      </c>
      <c r="T982" s="30"/>
      <c r="U982" s="30" t="b">
        <f>IFERROR(OR('Upload Data'!$A969 = "", IFERROR(AND(LEN('Upload Data'!$A969 ) = 11, LEFT('Upload Data'!$A969, 4) = "FSC-", MID('Upload Data'!$A969, 5, 1) &gt;= "A", MID('Upload Data'!$A969, 5, 1) &lt;= "Z", V982 &gt; 0, INT(V982) = V982), FALSE)), FALSE)</f>
        <v>1</v>
      </c>
      <c r="V982" s="30">
        <f>IFERROR(VALUE(RIGHT('Upload Data'!$A969, 6)), -1)</f>
        <v>-1</v>
      </c>
      <c r="W982" s="30"/>
      <c r="X982" s="30" t="b">
        <f>IFERROR(OR('Upload Data'!$B969 = "", IFERROR(AND(LEN(AA982) &gt;= 2, MATCH(AB982, listCertificateTypes, 0), AC982 &gt; -1, INT(AC982) = AC982), FALSE)), FALSE)</f>
        <v>1</v>
      </c>
      <c r="Y982" s="30">
        <f>IFERROR(FIND("-", 'Upload Data'!$B969, 1), 1000)</f>
        <v>1000</v>
      </c>
      <c r="Z982" s="30">
        <f>IFERROR(FIND("-", 'Upload Data'!$B969, Y982 + 1), 1000)</f>
        <v>1000</v>
      </c>
      <c r="AA982" s="30" t="str">
        <f>IFERROR(LEFT('Upload Data'!$B969, Y982 - 1), "")</f>
        <v/>
      </c>
      <c r="AB982" s="30" t="str">
        <f>IFERROR(MID('Upload Data'!$B969, Y982 + 1, Z982 - Y982 - 1), "")</f>
        <v/>
      </c>
      <c r="AC982" s="30">
        <f>IFERROR(VALUE(RIGHT('Upload Data'!$B969, 6)), -1)</f>
        <v>-1</v>
      </c>
    </row>
    <row r="983" spans="1:29">
      <c r="A983" s="29">
        <f t="shared" si="124"/>
        <v>970</v>
      </c>
      <c r="B983" s="28" t="b">
        <f>NOT(IFERROR('Upload Data'!A970 = "ERROR", TRUE))</f>
        <v>1</v>
      </c>
      <c r="C983" s="28">
        <f t="shared" si="125"/>
        <v>970</v>
      </c>
      <c r="D983" s="30" t="b">
        <f>IF(B983, ('Upload Data'!A970 &amp; 'Upload Data'!B970 &amp; 'Upload Data'!D970 &amp; 'Upload Data'!E970 &amp; 'Upload Data'!F970) &lt;&gt; "", FALSE)</f>
        <v>0</v>
      </c>
      <c r="E983" s="28" t="str">
        <f t="shared" si="121"/>
        <v/>
      </c>
      <c r="F983" s="28" t="str">
        <f t="shared" si="122"/>
        <v/>
      </c>
      <c r="G983" s="30" t="b">
        <f t="shared" si="123"/>
        <v>1</v>
      </c>
      <c r="H983" s="30" t="b">
        <f>IFERROR(AND(OR(NOT(D983), 'Upload Data'!$A970 &lt;&gt; "", 'Upload Data'!$B970 &lt;&gt; ""), I983, J983, S983 &lt;= 1), FALSE)</f>
        <v>1</v>
      </c>
      <c r="I983" s="30" t="b">
        <f t="shared" si="126"/>
        <v>1</v>
      </c>
      <c r="J983" s="30" t="b">
        <f t="shared" si="127"/>
        <v>1</v>
      </c>
      <c r="K983" s="31" t="s">
        <v>81</v>
      </c>
      <c r="L983" s="31" t="s">
        <v>81</v>
      </c>
      <c r="M983" s="30" t="b">
        <f>IFERROR(OR(NOT(D983), 'Upload Data'!E970 &lt;&gt; ""), FALSE)</f>
        <v>1</v>
      </c>
      <c r="N983" s="30" t="b">
        <f>IFERROR(OR(AND(NOT(D983), 'Upload Data'!F970 = ""), IFERROR(MATCH('Upload Data'!F970, listTradingRelationship, 0), FALSE)), FALSE)</f>
        <v>1</v>
      </c>
      <c r="O983" s="30"/>
      <c r="P983" s="30"/>
      <c r="Q983" s="30"/>
      <c r="R983" s="30" t="str">
        <f>IFERROR(IF('Upload Data'!$A970 &lt;&gt; "", 'Upload Data'!$A970, 'Upload Data'!$B970) &amp; "-" &amp; 'Upload Data'!$C970, "-")</f>
        <v>-</v>
      </c>
      <c r="S983" s="30">
        <f t="shared" si="128"/>
        <v>0</v>
      </c>
      <c r="T983" s="30"/>
      <c r="U983" s="30" t="b">
        <f>IFERROR(OR('Upload Data'!$A970 = "", IFERROR(AND(LEN('Upload Data'!$A970 ) = 11, LEFT('Upload Data'!$A970, 4) = "FSC-", MID('Upload Data'!$A970, 5, 1) &gt;= "A", MID('Upload Data'!$A970, 5, 1) &lt;= "Z", V983 &gt; 0, INT(V983) = V983), FALSE)), FALSE)</f>
        <v>1</v>
      </c>
      <c r="V983" s="30">
        <f>IFERROR(VALUE(RIGHT('Upload Data'!$A970, 6)), -1)</f>
        <v>-1</v>
      </c>
      <c r="W983" s="30"/>
      <c r="X983" s="30" t="b">
        <f>IFERROR(OR('Upload Data'!$B970 = "", IFERROR(AND(LEN(AA983) &gt;= 2, MATCH(AB983, listCertificateTypes, 0), AC983 &gt; -1, INT(AC983) = AC983), FALSE)), FALSE)</f>
        <v>1</v>
      </c>
      <c r="Y983" s="30">
        <f>IFERROR(FIND("-", 'Upload Data'!$B970, 1), 1000)</f>
        <v>1000</v>
      </c>
      <c r="Z983" s="30">
        <f>IFERROR(FIND("-", 'Upload Data'!$B970, Y983 + 1), 1000)</f>
        <v>1000</v>
      </c>
      <c r="AA983" s="30" t="str">
        <f>IFERROR(LEFT('Upload Data'!$B970, Y983 - 1), "")</f>
        <v/>
      </c>
      <c r="AB983" s="30" t="str">
        <f>IFERROR(MID('Upload Data'!$B970, Y983 + 1, Z983 - Y983 - 1), "")</f>
        <v/>
      </c>
      <c r="AC983" s="30">
        <f>IFERROR(VALUE(RIGHT('Upload Data'!$B970, 6)), -1)</f>
        <v>-1</v>
      </c>
    </row>
    <row r="984" spans="1:29">
      <c r="A984" s="29">
        <f t="shared" si="124"/>
        <v>971</v>
      </c>
      <c r="B984" s="28" t="b">
        <f>NOT(IFERROR('Upload Data'!A971 = "ERROR", TRUE))</f>
        <v>1</v>
      </c>
      <c r="C984" s="28">
        <f t="shared" si="125"/>
        <v>971</v>
      </c>
      <c r="D984" s="30" t="b">
        <f>IF(B984, ('Upload Data'!A971 &amp; 'Upload Data'!B971 &amp; 'Upload Data'!D971 &amp; 'Upload Data'!E971 &amp; 'Upload Data'!F971) &lt;&gt; "", FALSE)</f>
        <v>0</v>
      </c>
      <c r="E984" s="28" t="str">
        <f t="shared" si="121"/>
        <v/>
      </c>
      <c r="F984" s="28" t="str">
        <f t="shared" si="122"/>
        <v/>
      </c>
      <c r="G984" s="30" t="b">
        <f t="shared" si="123"/>
        <v>1</v>
      </c>
      <c r="H984" s="30" t="b">
        <f>IFERROR(AND(OR(NOT(D984), 'Upload Data'!$A971 &lt;&gt; "", 'Upload Data'!$B971 &lt;&gt; ""), I984, J984, S984 &lt;= 1), FALSE)</f>
        <v>1</v>
      </c>
      <c r="I984" s="30" t="b">
        <f t="shared" si="126"/>
        <v>1</v>
      </c>
      <c r="J984" s="30" t="b">
        <f t="shared" si="127"/>
        <v>1</v>
      </c>
      <c r="K984" s="31" t="s">
        <v>81</v>
      </c>
      <c r="L984" s="31" t="s">
        <v>81</v>
      </c>
      <c r="M984" s="30" t="b">
        <f>IFERROR(OR(NOT(D984), 'Upload Data'!E971 &lt;&gt; ""), FALSE)</f>
        <v>1</v>
      </c>
      <c r="N984" s="30" t="b">
        <f>IFERROR(OR(AND(NOT(D984), 'Upload Data'!F971 = ""), IFERROR(MATCH('Upload Data'!F971, listTradingRelationship, 0), FALSE)), FALSE)</f>
        <v>1</v>
      </c>
      <c r="O984" s="30"/>
      <c r="P984" s="30"/>
      <c r="Q984" s="30"/>
      <c r="R984" s="30" t="str">
        <f>IFERROR(IF('Upload Data'!$A971 &lt;&gt; "", 'Upload Data'!$A971, 'Upload Data'!$B971) &amp; "-" &amp; 'Upload Data'!$C971, "-")</f>
        <v>-</v>
      </c>
      <c r="S984" s="30">
        <f t="shared" si="128"/>
        <v>0</v>
      </c>
      <c r="T984" s="30"/>
      <c r="U984" s="30" t="b">
        <f>IFERROR(OR('Upload Data'!$A971 = "", IFERROR(AND(LEN('Upload Data'!$A971 ) = 11, LEFT('Upload Data'!$A971, 4) = "FSC-", MID('Upload Data'!$A971, 5, 1) &gt;= "A", MID('Upload Data'!$A971, 5, 1) &lt;= "Z", V984 &gt; 0, INT(V984) = V984), FALSE)), FALSE)</f>
        <v>1</v>
      </c>
      <c r="V984" s="30">
        <f>IFERROR(VALUE(RIGHT('Upload Data'!$A971, 6)), -1)</f>
        <v>-1</v>
      </c>
      <c r="W984" s="30"/>
      <c r="X984" s="30" t="b">
        <f>IFERROR(OR('Upload Data'!$B971 = "", IFERROR(AND(LEN(AA984) &gt;= 2, MATCH(AB984, listCertificateTypes, 0), AC984 &gt; -1, INT(AC984) = AC984), FALSE)), FALSE)</f>
        <v>1</v>
      </c>
      <c r="Y984" s="30">
        <f>IFERROR(FIND("-", 'Upload Data'!$B971, 1), 1000)</f>
        <v>1000</v>
      </c>
      <c r="Z984" s="30">
        <f>IFERROR(FIND("-", 'Upload Data'!$B971, Y984 + 1), 1000)</f>
        <v>1000</v>
      </c>
      <c r="AA984" s="30" t="str">
        <f>IFERROR(LEFT('Upload Data'!$B971, Y984 - 1), "")</f>
        <v/>
      </c>
      <c r="AB984" s="30" t="str">
        <f>IFERROR(MID('Upload Data'!$B971, Y984 + 1, Z984 - Y984 - 1), "")</f>
        <v/>
      </c>
      <c r="AC984" s="30">
        <f>IFERROR(VALUE(RIGHT('Upload Data'!$B971, 6)), -1)</f>
        <v>-1</v>
      </c>
    </row>
    <row r="985" spans="1:29">
      <c r="A985" s="29">
        <f t="shared" si="124"/>
        <v>972</v>
      </c>
      <c r="B985" s="28" t="b">
        <f>NOT(IFERROR('Upload Data'!A972 = "ERROR", TRUE))</f>
        <v>1</v>
      </c>
      <c r="C985" s="28">
        <f t="shared" si="125"/>
        <v>972</v>
      </c>
      <c r="D985" s="30" t="b">
        <f>IF(B985, ('Upload Data'!A972 &amp; 'Upload Data'!B972 &amp; 'Upload Data'!D972 &amp; 'Upload Data'!E972 &amp; 'Upload Data'!F972) &lt;&gt; "", FALSE)</f>
        <v>0</v>
      </c>
      <c r="E985" s="28" t="str">
        <f t="shared" si="121"/>
        <v/>
      </c>
      <c r="F985" s="28" t="str">
        <f t="shared" si="122"/>
        <v/>
      </c>
      <c r="G985" s="30" t="b">
        <f t="shared" si="123"/>
        <v>1</v>
      </c>
      <c r="H985" s="30" t="b">
        <f>IFERROR(AND(OR(NOT(D985), 'Upload Data'!$A972 &lt;&gt; "", 'Upload Data'!$B972 &lt;&gt; ""), I985, J985, S985 &lt;= 1), FALSE)</f>
        <v>1</v>
      </c>
      <c r="I985" s="30" t="b">
        <f t="shared" si="126"/>
        <v>1</v>
      </c>
      <c r="J985" s="30" t="b">
        <f t="shared" si="127"/>
        <v>1</v>
      </c>
      <c r="K985" s="31" t="s">
        <v>81</v>
      </c>
      <c r="L985" s="31" t="s">
        <v>81</v>
      </c>
      <c r="M985" s="30" t="b">
        <f>IFERROR(OR(NOT(D985), 'Upload Data'!E972 &lt;&gt; ""), FALSE)</f>
        <v>1</v>
      </c>
      <c r="N985" s="30" t="b">
        <f>IFERROR(OR(AND(NOT(D985), 'Upload Data'!F972 = ""), IFERROR(MATCH('Upload Data'!F972, listTradingRelationship, 0), FALSE)), FALSE)</f>
        <v>1</v>
      </c>
      <c r="O985" s="30"/>
      <c r="P985" s="30"/>
      <c r="Q985" s="30"/>
      <c r="R985" s="30" t="str">
        <f>IFERROR(IF('Upload Data'!$A972 &lt;&gt; "", 'Upload Data'!$A972, 'Upload Data'!$B972) &amp; "-" &amp; 'Upload Data'!$C972, "-")</f>
        <v>-</v>
      </c>
      <c r="S985" s="30">
        <f t="shared" si="128"/>
        <v>0</v>
      </c>
      <c r="T985" s="30"/>
      <c r="U985" s="30" t="b">
        <f>IFERROR(OR('Upload Data'!$A972 = "", IFERROR(AND(LEN('Upload Data'!$A972 ) = 11, LEFT('Upload Data'!$A972, 4) = "FSC-", MID('Upload Data'!$A972, 5, 1) &gt;= "A", MID('Upload Data'!$A972, 5, 1) &lt;= "Z", V985 &gt; 0, INT(V985) = V985), FALSE)), FALSE)</f>
        <v>1</v>
      </c>
      <c r="V985" s="30">
        <f>IFERROR(VALUE(RIGHT('Upload Data'!$A972, 6)), -1)</f>
        <v>-1</v>
      </c>
      <c r="W985" s="30"/>
      <c r="X985" s="30" t="b">
        <f>IFERROR(OR('Upload Data'!$B972 = "", IFERROR(AND(LEN(AA985) &gt;= 2, MATCH(AB985, listCertificateTypes, 0), AC985 &gt; -1, INT(AC985) = AC985), FALSE)), FALSE)</f>
        <v>1</v>
      </c>
      <c r="Y985" s="30">
        <f>IFERROR(FIND("-", 'Upload Data'!$B972, 1), 1000)</f>
        <v>1000</v>
      </c>
      <c r="Z985" s="30">
        <f>IFERROR(FIND("-", 'Upload Data'!$B972, Y985 + 1), 1000)</f>
        <v>1000</v>
      </c>
      <c r="AA985" s="30" t="str">
        <f>IFERROR(LEFT('Upload Data'!$B972, Y985 - 1), "")</f>
        <v/>
      </c>
      <c r="AB985" s="30" t="str">
        <f>IFERROR(MID('Upload Data'!$B972, Y985 + 1, Z985 - Y985 - 1), "")</f>
        <v/>
      </c>
      <c r="AC985" s="30">
        <f>IFERROR(VALUE(RIGHT('Upload Data'!$B972, 6)), -1)</f>
        <v>-1</v>
      </c>
    </row>
    <row r="986" spans="1:29">
      <c r="A986" s="29">
        <f t="shared" si="124"/>
        <v>973</v>
      </c>
      <c r="B986" s="28" t="b">
        <f>NOT(IFERROR('Upload Data'!A973 = "ERROR", TRUE))</f>
        <v>1</v>
      </c>
      <c r="C986" s="28">
        <f t="shared" si="125"/>
        <v>973</v>
      </c>
      <c r="D986" s="30" t="b">
        <f>IF(B986, ('Upload Data'!A973 &amp; 'Upload Data'!B973 &amp; 'Upload Data'!D973 &amp; 'Upload Data'!E973 &amp; 'Upload Data'!F973) &lt;&gt; "", FALSE)</f>
        <v>0</v>
      </c>
      <c r="E986" s="28" t="str">
        <f t="shared" si="121"/>
        <v/>
      </c>
      <c r="F986" s="28" t="str">
        <f t="shared" si="122"/>
        <v/>
      </c>
      <c r="G986" s="30" t="b">
        <f t="shared" si="123"/>
        <v>1</v>
      </c>
      <c r="H986" s="30" t="b">
        <f>IFERROR(AND(OR(NOT(D986), 'Upload Data'!$A973 &lt;&gt; "", 'Upload Data'!$B973 &lt;&gt; ""), I986, J986, S986 &lt;= 1), FALSE)</f>
        <v>1</v>
      </c>
      <c r="I986" s="30" t="b">
        <f t="shared" si="126"/>
        <v>1</v>
      </c>
      <c r="J986" s="30" t="b">
        <f t="shared" si="127"/>
        <v>1</v>
      </c>
      <c r="K986" s="31" t="s">
        <v>81</v>
      </c>
      <c r="L986" s="31" t="s">
        <v>81</v>
      </c>
      <c r="M986" s="30" t="b">
        <f>IFERROR(OR(NOT(D986), 'Upload Data'!E973 &lt;&gt; ""), FALSE)</f>
        <v>1</v>
      </c>
      <c r="N986" s="30" t="b">
        <f>IFERROR(OR(AND(NOT(D986), 'Upload Data'!F973 = ""), IFERROR(MATCH('Upload Data'!F973, listTradingRelationship, 0), FALSE)), FALSE)</f>
        <v>1</v>
      </c>
      <c r="O986" s="30"/>
      <c r="P986" s="30"/>
      <c r="Q986" s="30"/>
      <c r="R986" s="30" t="str">
        <f>IFERROR(IF('Upload Data'!$A973 &lt;&gt; "", 'Upload Data'!$A973, 'Upload Data'!$B973) &amp; "-" &amp; 'Upload Data'!$C973, "-")</f>
        <v>-</v>
      </c>
      <c r="S986" s="30">
        <f t="shared" si="128"/>
        <v>0</v>
      </c>
      <c r="T986" s="30"/>
      <c r="U986" s="30" t="b">
        <f>IFERROR(OR('Upload Data'!$A973 = "", IFERROR(AND(LEN('Upload Data'!$A973 ) = 11, LEFT('Upload Data'!$A973, 4) = "FSC-", MID('Upload Data'!$A973, 5, 1) &gt;= "A", MID('Upload Data'!$A973, 5, 1) &lt;= "Z", V986 &gt; 0, INT(V986) = V986), FALSE)), FALSE)</f>
        <v>1</v>
      </c>
      <c r="V986" s="30">
        <f>IFERROR(VALUE(RIGHT('Upload Data'!$A973, 6)), -1)</f>
        <v>-1</v>
      </c>
      <c r="W986" s="30"/>
      <c r="X986" s="30" t="b">
        <f>IFERROR(OR('Upload Data'!$B973 = "", IFERROR(AND(LEN(AA986) &gt;= 2, MATCH(AB986, listCertificateTypes, 0), AC986 &gt; -1, INT(AC986) = AC986), FALSE)), FALSE)</f>
        <v>1</v>
      </c>
      <c r="Y986" s="30">
        <f>IFERROR(FIND("-", 'Upload Data'!$B973, 1), 1000)</f>
        <v>1000</v>
      </c>
      <c r="Z986" s="30">
        <f>IFERROR(FIND("-", 'Upload Data'!$B973, Y986 + 1), 1000)</f>
        <v>1000</v>
      </c>
      <c r="AA986" s="30" t="str">
        <f>IFERROR(LEFT('Upload Data'!$B973, Y986 - 1), "")</f>
        <v/>
      </c>
      <c r="AB986" s="30" t="str">
        <f>IFERROR(MID('Upload Data'!$B973, Y986 + 1, Z986 - Y986 - 1), "")</f>
        <v/>
      </c>
      <c r="AC986" s="30">
        <f>IFERROR(VALUE(RIGHT('Upload Data'!$B973, 6)), -1)</f>
        <v>-1</v>
      </c>
    </row>
    <row r="987" spans="1:29">
      <c r="A987" s="29">
        <f t="shared" si="124"/>
        <v>974</v>
      </c>
      <c r="B987" s="28" t="b">
        <f>NOT(IFERROR('Upload Data'!A974 = "ERROR", TRUE))</f>
        <v>1</v>
      </c>
      <c r="C987" s="28">
        <f t="shared" si="125"/>
        <v>974</v>
      </c>
      <c r="D987" s="30" t="b">
        <f>IF(B987, ('Upload Data'!A974 &amp; 'Upload Data'!B974 &amp; 'Upload Data'!D974 &amp; 'Upload Data'!E974 &amp; 'Upload Data'!F974) &lt;&gt; "", FALSE)</f>
        <v>0</v>
      </c>
      <c r="E987" s="28" t="str">
        <f t="shared" si="121"/>
        <v/>
      </c>
      <c r="F987" s="28" t="str">
        <f t="shared" si="122"/>
        <v/>
      </c>
      <c r="G987" s="30" t="b">
        <f t="shared" si="123"/>
        <v>1</v>
      </c>
      <c r="H987" s="30" t="b">
        <f>IFERROR(AND(OR(NOT(D987), 'Upload Data'!$A974 &lt;&gt; "", 'Upload Data'!$B974 &lt;&gt; ""), I987, J987, S987 &lt;= 1), FALSE)</f>
        <v>1</v>
      </c>
      <c r="I987" s="30" t="b">
        <f t="shared" si="126"/>
        <v>1</v>
      </c>
      <c r="J987" s="30" t="b">
        <f t="shared" si="127"/>
        <v>1</v>
      </c>
      <c r="K987" s="31" t="s">
        <v>81</v>
      </c>
      <c r="L987" s="31" t="s">
        <v>81</v>
      </c>
      <c r="M987" s="30" t="b">
        <f>IFERROR(OR(NOT(D987), 'Upload Data'!E974 &lt;&gt; ""), FALSE)</f>
        <v>1</v>
      </c>
      <c r="N987" s="30" t="b">
        <f>IFERROR(OR(AND(NOT(D987), 'Upload Data'!F974 = ""), IFERROR(MATCH('Upload Data'!F974, listTradingRelationship, 0), FALSE)), FALSE)</f>
        <v>1</v>
      </c>
      <c r="O987" s="30"/>
      <c r="P987" s="30"/>
      <c r="Q987" s="30"/>
      <c r="R987" s="30" t="str">
        <f>IFERROR(IF('Upload Data'!$A974 &lt;&gt; "", 'Upload Data'!$A974, 'Upload Data'!$B974) &amp; "-" &amp; 'Upload Data'!$C974, "-")</f>
        <v>-</v>
      </c>
      <c r="S987" s="30">
        <f t="shared" si="128"/>
        <v>0</v>
      </c>
      <c r="T987" s="30"/>
      <c r="U987" s="30" t="b">
        <f>IFERROR(OR('Upload Data'!$A974 = "", IFERROR(AND(LEN('Upload Data'!$A974 ) = 11, LEFT('Upload Data'!$A974, 4) = "FSC-", MID('Upload Data'!$A974, 5, 1) &gt;= "A", MID('Upload Data'!$A974, 5, 1) &lt;= "Z", V987 &gt; 0, INT(V987) = V987), FALSE)), FALSE)</f>
        <v>1</v>
      </c>
      <c r="V987" s="30">
        <f>IFERROR(VALUE(RIGHT('Upload Data'!$A974, 6)), -1)</f>
        <v>-1</v>
      </c>
      <c r="W987" s="30"/>
      <c r="X987" s="30" t="b">
        <f>IFERROR(OR('Upload Data'!$B974 = "", IFERROR(AND(LEN(AA987) &gt;= 2, MATCH(AB987, listCertificateTypes, 0), AC987 &gt; -1, INT(AC987) = AC987), FALSE)), FALSE)</f>
        <v>1</v>
      </c>
      <c r="Y987" s="30">
        <f>IFERROR(FIND("-", 'Upload Data'!$B974, 1), 1000)</f>
        <v>1000</v>
      </c>
      <c r="Z987" s="30">
        <f>IFERROR(FIND("-", 'Upload Data'!$B974, Y987 + 1), 1000)</f>
        <v>1000</v>
      </c>
      <c r="AA987" s="30" t="str">
        <f>IFERROR(LEFT('Upload Data'!$B974, Y987 - 1), "")</f>
        <v/>
      </c>
      <c r="AB987" s="30" t="str">
        <f>IFERROR(MID('Upload Data'!$B974, Y987 + 1, Z987 - Y987 - 1), "")</f>
        <v/>
      </c>
      <c r="AC987" s="30">
        <f>IFERROR(VALUE(RIGHT('Upload Data'!$B974, 6)), -1)</f>
        <v>-1</v>
      </c>
    </row>
    <row r="988" spans="1:29">
      <c r="A988" s="29">
        <f t="shared" si="124"/>
        <v>975</v>
      </c>
      <c r="B988" s="28" t="b">
        <f>NOT(IFERROR('Upload Data'!A975 = "ERROR", TRUE))</f>
        <v>1</v>
      </c>
      <c r="C988" s="28">
        <f t="shared" si="125"/>
        <v>975</v>
      </c>
      <c r="D988" s="30" t="b">
        <f>IF(B988, ('Upload Data'!A975 &amp; 'Upload Data'!B975 &amp; 'Upload Data'!D975 &amp; 'Upload Data'!E975 &amp; 'Upload Data'!F975) &lt;&gt; "", FALSE)</f>
        <v>0</v>
      </c>
      <c r="E988" s="28" t="str">
        <f t="shared" si="121"/>
        <v/>
      </c>
      <c r="F988" s="28" t="str">
        <f t="shared" si="122"/>
        <v/>
      </c>
      <c r="G988" s="30" t="b">
        <f t="shared" si="123"/>
        <v>1</v>
      </c>
      <c r="H988" s="30" t="b">
        <f>IFERROR(AND(OR(NOT(D988), 'Upload Data'!$A975 &lt;&gt; "", 'Upload Data'!$B975 &lt;&gt; ""), I988, J988, S988 &lt;= 1), FALSE)</f>
        <v>1</v>
      </c>
      <c r="I988" s="30" t="b">
        <f t="shared" si="126"/>
        <v>1</v>
      </c>
      <c r="J988" s="30" t="b">
        <f t="shared" si="127"/>
        <v>1</v>
      </c>
      <c r="K988" s="31" t="s">
        <v>81</v>
      </c>
      <c r="L988" s="31" t="s">
        <v>81</v>
      </c>
      <c r="M988" s="30" t="b">
        <f>IFERROR(OR(NOT(D988), 'Upload Data'!E975 &lt;&gt; ""), FALSE)</f>
        <v>1</v>
      </c>
      <c r="N988" s="30" t="b">
        <f>IFERROR(OR(AND(NOT(D988), 'Upload Data'!F975 = ""), IFERROR(MATCH('Upload Data'!F975, listTradingRelationship, 0), FALSE)), FALSE)</f>
        <v>1</v>
      </c>
      <c r="O988" s="30"/>
      <c r="P988" s="30"/>
      <c r="Q988" s="30"/>
      <c r="R988" s="30" t="str">
        <f>IFERROR(IF('Upload Data'!$A975 &lt;&gt; "", 'Upload Data'!$A975, 'Upload Data'!$B975) &amp; "-" &amp; 'Upload Data'!$C975, "-")</f>
        <v>-</v>
      </c>
      <c r="S988" s="30">
        <f t="shared" si="128"/>
        <v>0</v>
      </c>
      <c r="T988" s="30"/>
      <c r="U988" s="30" t="b">
        <f>IFERROR(OR('Upload Data'!$A975 = "", IFERROR(AND(LEN('Upload Data'!$A975 ) = 11, LEFT('Upload Data'!$A975, 4) = "FSC-", MID('Upload Data'!$A975, 5, 1) &gt;= "A", MID('Upload Data'!$A975, 5, 1) &lt;= "Z", V988 &gt; 0, INT(V988) = V988), FALSE)), FALSE)</f>
        <v>1</v>
      </c>
      <c r="V988" s="30">
        <f>IFERROR(VALUE(RIGHT('Upload Data'!$A975, 6)), -1)</f>
        <v>-1</v>
      </c>
      <c r="W988" s="30"/>
      <c r="X988" s="30" t="b">
        <f>IFERROR(OR('Upload Data'!$B975 = "", IFERROR(AND(LEN(AA988) &gt;= 2, MATCH(AB988, listCertificateTypes, 0), AC988 &gt; -1, INT(AC988) = AC988), FALSE)), FALSE)</f>
        <v>1</v>
      </c>
      <c r="Y988" s="30">
        <f>IFERROR(FIND("-", 'Upload Data'!$B975, 1), 1000)</f>
        <v>1000</v>
      </c>
      <c r="Z988" s="30">
        <f>IFERROR(FIND("-", 'Upload Data'!$B975, Y988 + 1), 1000)</f>
        <v>1000</v>
      </c>
      <c r="AA988" s="30" t="str">
        <f>IFERROR(LEFT('Upload Data'!$B975, Y988 - 1), "")</f>
        <v/>
      </c>
      <c r="AB988" s="30" t="str">
        <f>IFERROR(MID('Upload Data'!$B975, Y988 + 1, Z988 - Y988 - 1), "")</f>
        <v/>
      </c>
      <c r="AC988" s="30">
        <f>IFERROR(VALUE(RIGHT('Upload Data'!$B975, 6)), -1)</f>
        <v>-1</v>
      </c>
    </row>
    <row r="989" spans="1:29">
      <c r="A989" s="29">
        <f t="shared" si="124"/>
        <v>976</v>
      </c>
      <c r="B989" s="28" t="b">
        <f>NOT(IFERROR('Upload Data'!A976 = "ERROR", TRUE))</f>
        <v>1</v>
      </c>
      <c r="C989" s="28">
        <f t="shared" si="125"/>
        <v>976</v>
      </c>
      <c r="D989" s="30" t="b">
        <f>IF(B989, ('Upload Data'!A976 &amp; 'Upload Data'!B976 &amp; 'Upload Data'!D976 &amp; 'Upload Data'!E976 &amp; 'Upload Data'!F976) &lt;&gt; "", FALSE)</f>
        <v>0</v>
      </c>
      <c r="E989" s="28" t="str">
        <f t="shared" si="121"/>
        <v/>
      </c>
      <c r="F989" s="28" t="str">
        <f t="shared" si="122"/>
        <v/>
      </c>
      <c r="G989" s="30" t="b">
        <f t="shared" si="123"/>
        <v>1</v>
      </c>
      <c r="H989" s="30" t="b">
        <f>IFERROR(AND(OR(NOT(D989), 'Upload Data'!$A976 &lt;&gt; "", 'Upload Data'!$B976 &lt;&gt; ""), I989, J989, S989 &lt;= 1), FALSE)</f>
        <v>1</v>
      </c>
      <c r="I989" s="30" t="b">
        <f t="shared" si="126"/>
        <v>1</v>
      </c>
      <c r="J989" s="30" t="b">
        <f t="shared" si="127"/>
        <v>1</v>
      </c>
      <c r="K989" s="31" t="s">
        <v>81</v>
      </c>
      <c r="L989" s="31" t="s">
        <v>81</v>
      </c>
      <c r="M989" s="30" t="b">
        <f>IFERROR(OR(NOT(D989), 'Upload Data'!E976 &lt;&gt; ""), FALSE)</f>
        <v>1</v>
      </c>
      <c r="N989" s="30" t="b">
        <f>IFERROR(OR(AND(NOT(D989), 'Upload Data'!F976 = ""), IFERROR(MATCH('Upload Data'!F976, listTradingRelationship, 0), FALSE)), FALSE)</f>
        <v>1</v>
      </c>
      <c r="O989" s="30"/>
      <c r="P989" s="30"/>
      <c r="Q989" s="30"/>
      <c r="R989" s="30" t="str">
        <f>IFERROR(IF('Upload Data'!$A976 &lt;&gt; "", 'Upload Data'!$A976, 'Upload Data'!$B976) &amp; "-" &amp; 'Upload Data'!$C976, "-")</f>
        <v>-</v>
      </c>
      <c r="S989" s="30">
        <f t="shared" si="128"/>
        <v>0</v>
      </c>
      <c r="T989" s="30"/>
      <c r="U989" s="30" t="b">
        <f>IFERROR(OR('Upload Data'!$A976 = "", IFERROR(AND(LEN('Upload Data'!$A976 ) = 11, LEFT('Upload Data'!$A976, 4) = "FSC-", MID('Upload Data'!$A976, 5, 1) &gt;= "A", MID('Upload Data'!$A976, 5, 1) &lt;= "Z", V989 &gt; 0, INT(V989) = V989), FALSE)), FALSE)</f>
        <v>1</v>
      </c>
      <c r="V989" s="30">
        <f>IFERROR(VALUE(RIGHT('Upload Data'!$A976, 6)), -1)</f>
        <v>-1</v>
      </c>
      <c r="W989" s="30"/>
      <c r="X989" s="30" t="b">
        <f>IFERROR(OR('Upload Data'!$B976 = "", IFERROR(AND(LEN(AA989) &gt;= 2, MATCH(AB989, listCertificateTypes, 0), AC989 &gt; -1, INT(AC989) = AC989), FALSE)), FALSE)</f>
        <v>1</v>
      </c>
      <c r="Y989" s="30">
        <f>IFERROR(FIND("-", 'Upload Data'!$B976, 1), 1000)</f>
        <v>1000</v>
      </c>
      <c r="Z989" s="30">
        <f>IFERROR(FIND("-", 'Upload Data'!$B976, Y989 + 1), 1000)</f>
        <v>1000</v>
      </c>
      <c r="AA989" s="30" t="str">
        <f>IFERROR(LEFT('Upload Data'!$B976, Y989 - 1), "")</f>
        <v/>
      </c>
      <c r="AB989" s="30" t="str">
        <f>IFERROR(MID('Upload Data'!$B976, Y989 + 1, Z989 - Y989 - 1), "")</f>
        <v/>
      </c>
      <c r="AC989" s="30">
        <f>IFERROR(VALUE(RIGHT('Upload Data'!$B976, 6)), -1)</f>
        <v>-1</v>
      </c>
    </row>
    <row r="990" spans="1:29">
      <c r="A990" s="29">
        <f t="shared" si="124"/>
        <v>977</v>
      </c>
      <c r="B990" s="28" t="b">
        <f>NOT(IFERROR('Upload Data'!A977 = "ERROR", TRUE))</f>
        <v>1</v>
      </c>
      <c r="C990" s="28">
        <f t="shared" si="125"/>
        <v>977</v>
      </c>
      <c r="D990" s="30" t="b">
        <f>IF(B990, ('Upload Data'!A977 &amp; 'Upload Data'!B977 &amp; 'Upload Data'!D977 &amp; 'Upload Data'!E977 &amp; 'Upload Data'!F977) &lt;&gt; "", FALSE)</f>
        <v>0</v>
      </c>
      <c r="E990" s="28" t="str">
        <f t="shared" si="121"/>
        <v/>
      </c>
      <c r="F990" s="28" t="str">
        <f t="shared" si="122"/>
        <v/>
      </c>
      <c r="G990" s="30" t="b">
        <f t="shared" si="123"/>
        <v>1</v>
      </c>
      <c r="H990" s="30" t="b">
        <f>IFERROR(AND(OR(NOT(D990), 'Upload Data'!$A977 &lt;&gt; "", 'Upload Data'!$B977 &lt;&gt; ""), I990, J990, S990 &lt;= 1), FALSE)</f>
        <v>1</v>
      </c>
      <c r="I990" s="30" t="b">
        <f t="shared" si="126"/>
        <v>1</v>
      </c>
      <c r="J990" s="30" t="b">
        <f t="shared" si="127"/>
        <v>1</v>
      </c>
      <c r="K990" s="31" t="s">
        <v>81</v>
      </c>
      <c r="L990" s="31" t="s">
        <v>81</v>
      </c>
      <c r="M990" s="30" t="b">
        <f>IFERROR(OR(NOT(D990), 'Upload Data'!E977 &lt;&gt; ""), FALSE)</f>
        <v>1</v>
      </c>
      <c r="N990" s="30" t="b">
        <f>IFERROR(OR(AND(NOT(D990), 'Upload Data'!F977 = ""), IFERROR(MATCH('Upload Data'!F977, listTradingRelationship, 0), FALSE)), FALSE)</f>
        <v>1</v>
      </c>
      <c r="O990" s="30"/>
      <c r="P990" s="30"/>
      <c r="Q990" s="30"/>
      <c r="R990" s="30" t="str">
        <f>IFERROR(IF('Upload Data'!$A977 &lt;&gt; "", 'Upload Data'!$A977, 'Upload Data'!$B977) &amp; "-" &amp; 'Upload Data'!$C977, "-")</f>
        <v>-</v>
      </c>
      <c r="S990" s="30">
        <f t="shared" si="128"/>
        <v>0</v>
      </c>
      <c r="T990" s="30"/>
      <c r="U990" s="30" t="b">
        <f>IFERROR(OR('Upload Data'!$A977 = "", IFERROR(AND(LEN('Upload Data'!$A977 ) = 11, LEFT('Upload Data'!$A977, 4) = "FSC-", MID('Upload Data'!$A977, 5, 1) &gt;= "A", MID('Upload Data'!$A977, 5, 1) &lt;= "Z", V990 &gt; 0, INT(V990) = V990), FALSE)), FALSE)</f>
        <v>1</v>
      </c>
      <c r="V990" s="30">
        <f>IFERROR(VALUE(RIGHT('Upload Data'!$A977, 6)), -1)</f>
        <v>-1</v>
      </c>
      <c r="W990" s="30"/>
      <c r="X990" s="30" t="b">
        <f>IFERROR(OR('Upload Data'!$B977 = "", IFERROR(AND(LEN(AA990) &gt;= 2, MATCH(AB990, listCertificateTypes, 0), AC990 &gt; -1, INT(AC990) = AC990), FALSE)), FALSE)</f>
        <v>1</v>
      </c>
      <c r="Y990" s="30">
        <f>IFERROR(FIND("-", 'Upload Data'!$B977, 1), 1000)</f>
        <v>1000</v>
      </c>
      <c r="Z990" s="30">
        <f>IFERROR(FIND("-", 'Upload Data'!$B977, Y990 + 1), 1000)</f>
        <v>1000</v>
      </c>
      <c r="AA990" s="30" t="str">
        <f>IFERROR(LEFT('Upload Data'!$B977, Y990 - 1), "")</f>
        <v/>
      </c>
      <c r="AB990" s="30" t="str">
        <f>IFERROR(MID('Upload Data'!$B977, Y990 + 1, Z990 - Y990 - 1), "")</f>
        <v/>
      </c>
      <c r="AC990" s="30">
        <f>IFERROR(VALUE(RIGHT('Upload Data'!$B977, 6)), -1)</f>
        <v>-1</v>
      </c>
    </row>
    <row r="991" spans="1:29">
      <c r="A991" s="29">
        <f t="shared" si="124"/>
        <v>978</v>
      </c>
      <c r="B991" s="28" t="b">
        <f>NOT(IFERROR('Upload Data'!A978 = "ERROR", TRUE))</f>
        <v>1</v>
      </c>
      <c r="C991" s="28">
        <f t="shared" si="125"/>
        <v>978</v>
      </c>
      <c r="D991" s="30" t="b">
        <f>IF(B991, ('Upload Data'!A978 &amp; 'Upload Data'!B978 &amp; 'Upload Data'!D978 &amp; 'Upload Data'!E978 &amp; 'Upload Data'!F978) &lt;&gt; "", FALSE)</f>
        <v>0</v>
      </c>
      <c r="E991" s="28" t="str">
        <f t="shared" si="121"/>
        <v/>
      </c>
      <c r="F991" s="28" t="str">
        <f t="shared" si="122"/>
        <v/>
      </c>
      <c r="G991" s="30" t="b">
        <f t="shared" si="123"/>
        <v>1</v>
      </c>
      <c r="H991" s="30" t="b">
        <f>IFERROR(AND(OR(NOT(D991), 'Upload Data'!$A978 &lt;&gt; "", 'Upload Data'!$B978 &lt;&gt; ""), I991, J991, S991 &lt;= 1), FALSE)</f>
        <v>1</v>
      </c>
      <c r="I991" s="30" t="b">
        <f t="shared" si="126"/>
        <v>1</v>
      </c>
      <c r="J991" s="30" t="b">
        <f t="shared" si="127"/>
        <v>1</v>
      </c>
      <c r="K991" s="31" t="s">
        <v>81</v>
      </c>
      <c r="L991" s="31" t="s">
        <v>81</v>
      </c>
      <c r="M991" s="30" t="b">
        <f>IFERROR(OR(NOT(D991), 'Upload Data'!E978 &lt;&gt; ""), FALSE)</f>
        <v>1</v>
      </c>
      <c r="N991" s="30" t="b">
        <f>IFERROR(OR(AND(NOT(D991), 'Upload Data'!F978 = ""), IFERROR(MATCH('Upload Data'!F978, listTradingRelationship, 0), FALSE)), FALSE)</f>
        <v>1</v>
      </c>
      <c r="O991" s="30"/>
      <c r="P991" s="30"/>
      <c r="Q991" s="30"/>
      <c r="R991" s="30" t="str">
        <f>IFERROR(IF('Upload Data'!$A978 &lt;&gt; "", 'Upload Data'!$A978, 'Upload Data'!$B978) &amp; "-" &amp; 'Upload Data'!$C978, "-")</f>
        <v>-</v>
      </c>
      <c r="S991" s="30">
        <f t="shared" si="128"/>
        <v>0</v>
      </c>
      <c r="T991" s="30"/>
      <c r="U991" s="30" t="b">
        <f>IFERROR(OR('Upload Data'!$A978 = "", IFERROR(AND(LEN('Upload Data'!$A978 ) = 11, LEFT('Upload Data'!$A978, 4) = "FSC-", MID('Upload Data'!$A978, 5, 1) &gt;= "A", MID('Upload Data'!$A978, 5, 1) &lt;= "Z", V991 &gt; 0, INT(V991) = V991), FALSE)), FALSE)</f>
        <v>1</v>
      </c>
      <c r="V991" s="30">
        <f>IFERROR(VALUE(RIGHT('Upload Data'!$A978, 6)), -1)</f>
        <v>-1</v>
      </c>
      <c r="W991" s="30"/>
      <c r="X991" s="30" t="b">
        <f>IFERROR(OR('Upload Data'!$B978 = "", IFERROR(AND(LEN(AA991) &gt;= 2, MATCH(AB991, listCertificateTypes, 0), AC991 &gt; -1, INT(AC991) = AC991), FALSE)), FALSE)</f>
        <v>1</v>
      </c>
      <c r="Y991" s="30">
        <f>IFERROR(FIND("-", 'Upload Data'!$B978, 1), 1000)</f>
        <v>1000</v>
      </c>
      <c r="Z991" s="30">
        <f>IFERROR(FIND("-", 'Upload Data'!$B978, Y991 + 1), 1000)</f>
        <v>1000</v>
      </c>
      <c r="AA991" s="30" t="str">
        <f>IFERROR(LEFT('Upload Data'!$B978, Y991 - 1), "")</f>
        <v/>
      </c>
      <c r="AB991" s="30" t="str">
        <f>IFERROR(MID('Upload Data'!$B978, Y991 + 1, Z991 - Y991 - 1), "")</f>
        <v/>
      </c>
      <c r="AC991" s="30">
        <f>IFERROR(VALUE(RIGHT('Upload Data'!$B978, 6)), -1)</f>
        <v>-1</v>
      </c>
    </row>
    <row r="992" spans="1:29">
      <c r="A992" s="29">
        <f t="shared" si="124"/>
        <v>979</v>
      </c>
      <c r="B992" s="28" t="b">
        <f>NOT(IFERROR('Upload Data'!A979 = "ERROR", TRUE))</f>
        <v>1</v>
      </c>
      <c r="C992" s="28">
        <f t="shared" si="125"/>
        <v>979</v>
      </c>
      <c r="D992" s="30" t="b">
        <f>IF(B992, ('Upload Data'!A979 &amp; 'Upload Data'!B979 &amp; 'Upload Data'!D979 &amp; 'Upload Data'!E979 &amp; 'Upload Data'!F979) &lt;&gt; "", FALSE)</f>
        <v>0</v>
      </c>
      <c r="E992" s="28" t="str">
        <f t="shared" si="121"/>
        <v/>
      </c>
      <c r="F992" s="28" t="str">
        <f t="shared" si="122"/>
        <v/>
      </c>
      <c r="G992" s="30" t="b">
        <f t="shared" si="123"/>
        <v>1</v>
      </c>
      <c r="H992" s="30" t="b">
        <f>IFERROR(AND(OR(NOT(D992), 'Upload Data'!$A979 &lt;&gt; "", 'Upload Data'!$B979 &lt;&gt; ""), I992, J992, S992 &lt;= 1), FALSE)</f>
        <v>1</v>
      </c>
      <c r="I992" s="30" t="b">
        <f t="shared" si="126"/>
        <v>1</v>
      </c>
      <c r="J992" s="30" t="b">
        <f t="shared" si="127"/>
        <v>1</v>
      </c>
      <c r="K992" s="31" t="s">
        <v>81</v>
      </c>
      <c r="L992" s="31" t="s">
        <v>81</v>
      </c>
      <c r="M992" s="30" t="b">
        <f>IFERROR(OR(NOT(D992), 'Upload Data'!E979 &lt;&gt; ""), FALSE)</f>
        <v>1</v>
      </c>
      <c r="N992" s="30" t="b">
        <f>IFERROR(OR(AND(NOT(D992), 'Upload Data'!F979 = ""), IFERROR(MATCH('Upload Data'!F979, listTradingRelationship, 0), FALSE)), FALSE)</f>
        <v>1</v>
      </c>
      <c r="O992" s="30"/>
      <c r="P992" s="30"/>
      <c r="Q992" s="30"/>
      <c r="R992" s="30" t="str">
        <f>IFERROR(IF('Upload Data'!$A979 &lt;&gt; "", 'Upload Data'!$A979, 'Upload Data'!$B979) &amp; "-" &amp; 'Upload Data'!$C979, "-")</f>
        <v>-</v>
      </c>
      <c r="S992" s="30">
        <f t="shared" si="128"/>
        <v>0</v>
      </c>
      <c r="T992" s="30"/>
      <c r="U992" s="30" t="b">
        <f>IFERROR(OR('Upload Data'!$A979 = "", IFERROR(AND(LEN('Upload Data'!$A979 ) = 11, LEFT('Upload Data'!$A979, 4) = "FSC-", MID('Upload Data'!$A979, 5, 1) &gt;= "A", MID('Upload Data'!$A979, 5, 1) &lt;= "Z", V992 &gt; 0, INT(V992) = V992), FALSE)), FALSE)</f>
        <v>1</v>
      </c>
      <c r="V992" s="30">
        <f>IFERROR(VALUE(RIGHT('Upload Data'!$A979, 6)), -1)</f>
        <v>-1</v>
      </c>
      <c r="W992" s="30"/>
      <c r="X992" s="30" t="b">
        <f>IFERROR(OR('Upload Data'!$B979 = "", IFERROR(AND(LEN(AA992) &gt;= 2, MATCH(AB992, listCertificateTypes, 0), AC992 &gt; -1, INT(AC992) = AC992), FALSE)), FALSE)</f>
        <v>1</v>
      </c>
      <c r="Y992" s="30">
        <f>IFERROR(FIND("-", 'Upload Data'!$B979, 1), 1000)</f>
        <v>1000</v>
      </c>
      <c r="Z992" s="30">
        <f>IFERROR(FIND("-", 'Upload Data'!$B979, Y992 + 1), 1000)</f>
        <v>1000</v>
      </c>
      <c r="AA992" s="30" t="str">
        <f>IFERROR(LEFT('Upload Data'!$B979, Y992 - 1), "")</f>
        <v/>
      </c>
      <c r="AB992" s="30" t="str">
        <f>IFERROR(MID('Upload Data'!$B979, Y992 + 1, Z992 - Y992 - 1), "")</f>
        <v/>
      </c>
      <c r="AC992" s="30">
        <f>IFERROR(VALUE(RIGHT('Upload Data'!$B979, 6)), -1)</f>
        <v>-1</v>
      </c>
    </row>
    <row r="993" spans="1:29">
      <c r="A993" s="29">
        <f t="shared" si="124"/>
        <v>980</v>
      </c>
      <c r="B993" s="28" t="b">
        <f>NOT(IFERROR('Upload Data'!A980 = "ERROR", TRUE))</f>
        <v>1</v>
      </c>
      <c r="C993" s="28">
        <f t="shared" si="125"/>
        <v>980</v>
      </c>
      <c r="D993" s="30" t="b">
        <f>IF(B993, ('Upload Data'!A980 &amp; 'Upload Data'!B980 &amp; 'Upload Data'!D980 &amp; 'Upload Data'!E980 &amp; 'Upload Data'!F980) &lt;&gt; "", FALSE)</f>
        <v>0</v>
      </c>
      <c r="E993" s="28" t="str">
        <f t="shared" si="121"/>
        <v/>
      </c>
      <c r="F993" s="28" t="str">
        <f t="shared" si="122"/>
        <v/>
      </c>
      <c r="G993" s="30" t="b">
        <f t="shared" si="123"/>
        <v>1</v>
      </c>
      <c r="H993" s="30" t="b">
        <f>IFERROR(AND(OR(NOT(D993), 'Upload Data'!$A980 &lt;&gt; "", 'Upload Data'!$B980 &lt;&gt; ""), I993, J993, S993 &lt;= 1), FALSE)</f>
        <v>1</v>
      </c>
      <c r="I993" s="30" t="b">
        <f t="shared" si="126"/>
        <v>1</v>
      </c>
      <c r="J993" s="30" t="b">
        <f t="shared" si="127"/>
        <v>1</v>
      </c>
      <c r="K993" s="31" t="s">
        <v>81</v>
      </c>
      <c r="L993" s="31" t="s">
        <v>81</v>
      </c>
      <c r="M993" s="30" t="b">
        <f>IFERROR(OR(NOT(D993), 'Upload Data'!E980 &lt;&gt; ""), FALSE)</f>
        <v>1</v>
      </c>
      <c r="N993" s="30" t="b">
        <f>IFERROR(OR(AND(NOT(D993), 'Upload Data'!F980 = ""), IFERROR(MATCH('Upload Data'!F980, listTradingRelationship, 0), FALSE)), FALSE)</f>
        <v>1</v>
      </c>
      <c r="O993" s="30"/>
      <c r="P993" s="30"/>
      <c r="Q993" s="30"/>
      <c r="R993" s="30" t="str">
        <f>IFERROR(IF('Upload Data'!$A980 &lt;&gt; "", 'Upload Data'!$A980, 'Upload Data'!$B980) &amp; "-" &amp; 'Upload Data'!$C980, "-")</f>
        <v>-</v>
      </c>
      <c r="S993" s="30">
        <f t="shared" si="128"/>
        <v>0</v>
      </c>
      <c r="T993" s="30"/>
      <c r="U993" s="30" t="b">
        <f>IFERROR(OR('Upload Data'!$A980 = "", IFERROR(AND(LEN('Upload Data'!$A980 ) = 11, LEFT('Upload Data'!$A980, 4) = "FSC-", MID('Upload Data'!$A980, 5, 1) &gt;= "A", MID('Upload Data'!$A980, 5, 1) &lt;= "Z", V993 &gt; 0, INT(V993) = V993), FALSE)), FALSE)</f>
        <v>1</v>
      </c>
      <c r="V993" s="30">
        <f>IFERROR(VALUE(RIGHT('Upload Data'!$A980, 6)), -1)</f>
        <v>-1</v>
      </c>
      <c r="W993" s="30"/>
      <c r="X993" s="30" t="b">
        <f>IFERROR(OR('Upload Data'!$B980 = "", IFERROR(AND(LEN(AA993) &gt;= 2, MATCH(AB993, listCertificateTypes, 0), AC993 &gt; -1, INT(AC993) = AC993), FALSE)), FALSE)</f>
        <v>1</v>
      </c>
      <c r="Y993" s="30">
        <f>IFERROR(FIND("-", 'Upload Data'!$B980, 1), 1000)</f>
        <v>1000</v>
      </c>
      <c r="Z993" s="30">
        <f>IFERROR(FIND("-", 'Upload Data'!$B980, Y993 + 1), 1000)</f>
        <v>1000</v>
      </c>
      <c r="AA993" s="30" t="str">
        <f>IFERROR(LEFT('Upload Data'!$B980, Y993 - 1), "")</f>
        <v/>
      </c>
      <c r="AB993" s="30" t="str">
        <f>IFERROR(MID('Upload Data'!$B980, Y993 + 1, Z993 - Y993 - 1), "")</f>
        <v/>
      </c>
      <c r="AC993" s="30">
        <f>IFERROR(VALUE(RIGHT('Upload Data'!$B980, 6)), -1)</f>
        <v>-1</v>
      </c>
    </row>
    <row r="994" spans="1:29">
      <c r="A994" s="29">
        <f t="shared" si="124"/>
        <v>981</v>
      </c>
      <c r="B994" s="28" t="b">
        <f>NOT(IFERROR('Upload Data'!A981 = "ERROR", TRUE))</f>
        <v>1</v>
      </c>
      <c r="C994" s="28">
        <f t="shared" si="125"/>
        <v>981</v>
      </c>
      <c r="D994" s="30" t="b">
        <f>IF(B994, ('Upload Data'!A981 &amp; 'Upload Data'!B981 &amp; 'Upload Data'!D981 &amp; 'Upload Data'!E981 &amp; 'Upload Data'!F981) &lt;&gt; "", FALSE)</f>
        <v>0</v>
      </c>
      <c r="E994" s="28" t="str">
        <f t="shared" si="121"/>
        <v/>
      </c>
      <c r="F994" s="28" t="str">
        <f t="shared" si="122"/>
        <v/>
      </c>
      <c r="G994" s="30" t="b">
        <f t="shared" si="123"/>
        <v>1</v>
      </c>
      <c r="H994" s="30" t="b">
        <f>IFERROR(AND(OR(NOT(D994), 'Upload Data'!$A981 &lt;&gt; "", 'Upload Data'!$B981 &lt;&gt; ""), I994, J994, S994 &lt;= 1), FALSE)</f>
        <v>1</v>
      </c>
      <c r="I994" s="30" t="b">
        <f t="shared" si="126"/>
        <v>1</v>
      </c>
      <c r="J994" s="30" t="b">
        <f t="shared" si="127"/>
        <v>1</v>
      </c>
      <c r="K994" s="31" t="s">
        <v>81</v>
      </c>
      <c r="L994" s="31" t="s">
        <v>81</v>
      </c>
      <c r="M994" s="30" t="b">
        <f>IFERROR(OR(NOT(D994), 'Upload Data'!E981 &lt;&gt; ""), FALSE)</f>
        <v>1</v>
      </c>
      <c r="N994" s="30" t="b">
        <f>IFERROR(OR(AND(NOT(D994), 'Upload Data'!F981 = ""), IFERROR(MATCH('Upload Data'!F981, listTradingRelationship, 0), FALSE)), FALSE)</f>
        <v>1</v>
      </c>
      <c r="O994" s="30"/>
      <c r="P994" s="30"/>
      <c r="Q994" s="30"/>
      <c r="R994" s="30" t="str">
        <f>IFERROR(IF('Upload Data'!$A981 &lt;&gt; "", 'Upload Data'!$A981, 'Upload Data'!$B981) &amp; "-" &amp; 'Upload Data'!$C981, "-")</f>
        <v>-</v>
      </c>
      <c r="S994" s="30">
        <f t="shared" si="128"/>
        <v>0</v>
      </c>
      <c r="T994" s="30"/>
      <c r="U994" s="30" t="b">
        <f>IFERROR(OR('Upload Data'!$A981 = "", IFERROR(AND(LEN('Upload Data'!$A981 ) = 11, LEFT('Upload Data'!$A981, 4) = "FSC-", MID('Upload Data'!$A981, 5, 1) &gt;= "A", MID('Upload Data'!$A981, 5, 1) &lt;= "Z", V994 &gt; 0, INT(V994) = V994), FALSE)), FALSE)</f>
        <v>1</v>
      </c>
      <c r="V994" s="30">
        <f>IFERROR(VALUE(RIGHT('Upload Data'!$A981, 6)), -1)</f>
        <v>-1</v>
      </c>
      <c r="W994" s="30"/>
      <c r="X994" s="30" t="b">
        <f>IFERROR(OR('Upload Data'!$B981 = "", IFERROR(AND(LEN(AA994) &gt;= 2, MATCH(AB994, listCertificateTypes, 0), AC994 &gt; -1, INT(AC994) = AC994), FALSE)), FALSE)</f>
        <v>1</v>
      </c>
      <c r="Y994" s="30">
        <f>IFERROR(FIND("-", 'Upload Data'!$B981, 1), 1000)</f>
        <v>1000</v>
      </c>
      <c r="Z994" s="30">
        <f>IFERROR(FIND("-", 'Upload Data'!$B981, Y994 + 1), 1000)</f>
        <v>1000</v>
      </c>
      <c r="AA994" s="30" t="str">
        <f>IFERROR(LEFT('Upload Data'!$B981, Y994 - 1), "")</f>
        <v/>
      </c>
      <c r="AB994" s="30" t="str">
        <f>IFERROR(MID('Upload Data'!$B981, Y994 + 1, Z994 - Y994 - 1), "")</f>
        <v/>
      </c>
      <c r="AC994" s="30">
        <f>IFERROR(VALUE(RIGHT('Upload Data'!$B981, 6)), -1)</f>
        <v>-1</v>
      </c>
    </row>
    <row r="995" spans="1:29">
      <c r="A995" s="29">
        <f t="shared" si="124"/>
        <v>982</v>
      </c>
      <c r="B995" s="28" t="b">
        <f>NOT(IFERROR('Upload Data'!A982 = "ERROR", TRUE))</f>
        <v>1</v>
      </c>
      <c r="C995" s="28">
        <f t="shared" si="125"/>
        <v>982</v>
      </c>
      <c r="D995" s="30" t="b">
        <f>IF(B995, ('Upload Data'!A982 &amp; 'Upload Data'!B982 &amp; 'Upload Data'!D982 &amp; 'Upload Data'!E982 &amp; 'Upload Data'!F982) &lt;&gt; "", FALSE)</f>
        <v>0</v>
      </c>
      <c r="E995" s="28" t="str">
        <f t="shared" si="121"/>
        <v/>
      </c>
      <c r="F995" s="28" t="str">
        <f t="shared" si="122"/>
        <v/>
      </c>
      <c r="G995" s="30" t="b">
        <f t="shared" si="123"/>
        <v>1</v>
      </c>
      <c r="H995" s="30" t="b">
        <f>IFERROR(AND(OR(NOT(D995), 'Upload Data'!$A982 &lt;&gt; "", 'Upload Data'!$B982 &lt;&gt; ""), I995, J995, S995 &lt;= 1), FALSE)</f>
        <v>1</v>
      </c>
      <c r="I995" s="30" t="b">
        <f t="shared" si="126"/>
        <v>1</v>
      </c>
      <c r="J995" s="30" t="b">
        <f t="shared" si="127"/>
        <v>1</v>
      </c>
      <c r="K995" s="31" t="s">
        <v>81</v>
      </c>
      <c r="L995" s="31" t="s">
        <v>81</v>
      </c>
      <c r="M995" s="30" t="b">
        <f>IFERROR(OR(NOT(D995), 'Upload Data'!E982 &lt;&gt; ""), FALSE)</f>
        <v>1</v>
      </c>
      <c r="N995" s="30" t="b">
        <f>IFERROR(OR(AND(NOT(D995), 'Upload Data'!F982 = ""), IFERROR(MATCH('Upload Data'!F982, listTradingRelationship, 0), FALSE)), FALSE)</f>
        <v>1</v>
      </c>
      <c r="O995" s="30"/>
      <c r="P995" s="30"/>
      <c r="Q995" s="30"/>
      <c r="R995" s="30" t="str">
        <f>IFERROR(IF('Upload Data'!$A982 &lt;&gt; "", 'Upload Data'!$A982, 'Upload Data'!$B982) &amp; "-" &amp; 'Upload Data'!$C982, "-")</f>
        <v>-</v>
      </c>
      <c r="S995" s="30">
        <f t="shared" si="128"/>
        <v>0</v>
      </c>
      <c r="T995" s="30"/>
      <c r="U995" s="30" t="b">
        <f>IFERROR(OR('Upload Data'!$A982 = "", IFERROR(AND(LEN('Upload Data'!$A982 ) = 11, LEFT('Upload Data'!$A982, 4) = "FSC-", MID('Upload Data'!$A982, 5, 1) &gt;= "A", MID('Upload Data'!$A982, 5, 1) &lt;= "Z", V995 &gt; 0, INT(V995) = V995), FALSE)), FALSE)</f>
        <v>1</v>
      </c>
      <c r="V995" s="30">
        <f>IFERROR(VALUE(RIGHT('Upload Data'!$A982, 6)), -1)</f>
        <v>-1</v>
      </c>
      <c r="W995" s="30"/>
      <c r="X995" s="30" t="b">
        <f>IFERROR(OR('Upload Data'!$B982 = "", IFERROR(AND(LEN(AA995) &gt;= 2, MATCH(AB995, listCertificateTypes, 0), AC995 &gt; -1, INT(AC995) = AC995), FALSE)), FALSE)</f>
        <v>1</v>
      </c>
      <c r="Y995" s="30">
        <f>IFERROR(FIND("-", 'Upload Data'!$B982, 1), 1000)</f>
        <v>1000</v>
      </c>
      <c r="Z995" s="30">
        <f>IFERROR(FIND("-", 'Upload Data'!$B982, Y995 + 1), 1000)</f>
        <v>1000</v>
      </c>
      <c r="AA995" s="30" t="str">
        <f>IFERROR(LEFT('Upload Data'!$B982, Y995 - 1), "")</f>
        <v/>
      </c>
      <c r="AB995" s="30" t="str">
        <f>IFERROR(MID('Upload Data'!$B982, Y995 + 1, Z995 - Y995 - 1), "")</f>
        <v/>
      </c>
      <c r="AC995" s="30">
        <f>IFERROR(VALUE(RIGHT('Upload Data'!$B982, 6)), -1)</f>
        <v>-1</v>
      </c>
    </row>
    <row r="996" spans="1:29">
      <c r="A996" s="29">
        <f t="shared" si="124"/>
        <v>983</v>
      </c>
      <c r="B996" s="28" t="b">
        <f>NOT(IFERROR('Upload Data'!A983 = "ERROR", TRUE))</f>
        <v>1</v>
      </c>
      <c r="C996" s="28">
        <f t="shared" si="125"/>
        <v>983</v>
      </c>
      <c r="D996" s="30" t="b">
        <f>IF(B996, ('Upload Data'!A983 &amp; 'Upload Data'!B983 &amp; 'Upload Data'!D983 &amp; 'Upload Data'!E983 &amp; 'Upload Data'!F983) &lt;&gt; "", FALSE)</f>
        <v>0</v>
      </c>
      <c r="E996" s="28" t="str">
        <f t="shared" si="121"/>
        <v/>
      </c>
      <c r="F996" s="28" t="str">
        <f t="shared" si="122"/>
        <v/>
      </c>
      <c r="G996" s="30" t="b">
        <f t="shared" si="123"/>
        <v>1</v>
      </c>
      <c r="H996" s="30" t="b">
        <f>IFERROR(AND(OR(NOT(D996), 'Upload Data'!$A983 &lt;&gt; "", 'Upload Data'!$B983 &lt;&gt; ""), I996, J996, S996 &lt;= 1), FALSE)</f>
        <v>1</v>
      </c>
      <c r="I996" s="30" t="b">
        <f t="shared" si="126"/>
        <v>1</v>
      </c>
      <c r="J996" s="30" t="b">
        <f t="shared" si="127"/>
        <v>1</v>
      </c>
      <c r="K996" s="31" t="s">
        <v>81</v>
      </c>
      <c r="L996" s="31" t="s">
        <v>81</v>
      </c>
      <c r="M996" s="30" t="b">
        <f>IFERROR(OR(NOT(D996), 'Upload Data'!E983 &lt;&gt; ""), FALSE)</f>
        <v>1</v>
      </c>
      <c r="N996" s="30" t="b">
        <f>IFERROR(OR(AND(NOT(D996), 'Upload Data'!F983 = ""), IFERROR(MATCH('Upload Data'!F983, listTradingRelationship, 0), FALSE)), FALSE)</f>
        <v>1</v>
      </c>
      <c r="O996" s="30"/>
      <c r="P996" s="30"/>
      <c r="Q996" s="30"/>
      <c r="R996" s="30" t="str">
        <f>IFERROR(IF('Upload Data'!$A983 &lt;&gt; "", 'Upload Data'!$A983, 'Upload Data'!$B983) &amp; "-" &amp; 'Upload Data'!$C983, "-")</f>
        <v>-</v>
      </c>
      <c r="S996" s="30">
        <f t="shared" si="128"/>
        <v>0</v>
      </c>
      <c r="T996" s="30"/>
      <c r="U996" s="30" t="b">
        <f>IFERROR(OR('Upload Data'!$A983 = "", IFERROR(AND(LEN('Upload Data'!$A983 ) = 11, LEFT('Upload Data'!$A983, 4) = "FSC-", MID('Upload Data'!$A983, 5, 1) &gt;= "A", MID('Upload Data'!$A983, 5, 1) &lt;= "Z", V996 &gt; 0, INT(V996) = V996), FALSE)), FALSE)</f>
        <v>1</v>
      </c>
      <c r="V996" s="30">
        <f>IFERROR(VALUE(RIGHT('Upload Data'!$A983, 6)), -1)</f>
        <v>-1</v>
      </c>
      <c r="W996" s="30"/>
      <c r="X996" s="30" t="b">
        <f>IFERROR(OR('Upload Data'!$B983 = "", IFERROR(AND(LEN(AA996) &gt;= 2, MATCH(AB996, listCertificateTypes, 0), AC996 &gt; -1, INT(AC996) = AC996), FALSE)), FALSE)</f>
        <v>1</v>
      </c>
      <c r="Y996" s="30">
        <f>IFERROR(FIND("-", 'Upload Data'!$B983, 1), 1000)</f>
        <v>1000</v>
      </c>
      <c r="Z996" s="30">
        <f>IFERROR(FIND("-", 'Upload Data'!$B983, Y996 + 1), 1000)</f>
        <v>1000</v>
      </c>
      <c r="AA996" s="30" t="str">
        <f>IFERROR(LEFT('Upload Data'!$B983, Y996 - 1), "")</f>
        <v/>
      </c>
      <c r="AB996" s="30" t="str">
        <f>IFERROR(MID('Upload Data'!$B983, Y996 + 1, Z996 - Y996 - 1), "")</f>
        <v/>
      </c>
      <c r="AC996" s="30">
        <f>IFERROR(VALUE(RIGHT('Upload Data'!$B983, 6)), -1)</f>
        <v>-1</v>
      </c>
    </row>
    <row r="997" spans="1:29">
      <c r="A997" s="29">
        <f t="shared" si="124"/>
        <v>984</v>
      </c>
      <c r="B997" s="28" t="b">
        <f>NOT(IFERROR('Upload Data'!A984 = "ERROR", TRUE))</f>
        <v>1</v>
      </c>
      <c r="C997" s="28">
        <f t="shared" si="125"/>
        <v>984</v>
      </c>
      <c r="D997" s="30" t="b">
        <f>IF(B997, ('Upload Data'!A984 &amp; 'Upload Data'!B984 &amp; 'Upload Data'!D984 &amp; 'Upload Data'!E984 &amp; 'Upload Data'!F984) &lt;&gt; "", FALSE)</f>
        <v>0</v>
      </c>
      <c r="E997" s="28" t="str">
        <f t="shared" si="121"/>
        <v/>
      </c>
      <c r="F997" s="28" t="str">
        <f t="shared" si="122"/>
        <v/>
      </c>
      <c r="G997" s="30" t="b">
        <f t="shared" si="123"/>
        <v>1</v>
      </c>
      <c r="H997" s="30" t="b">
        <f>IFERROR(AND(OR(NOT(D997), 'Upload Data'!$A984 &lt;&gt; "", 'Upload Data'!$B984 &lt;&gt; ""), I997, J997, S997 &lt;= 1), FALSE)</f>
        <v>1</v>
      </c>
      <c r="I997" s="30" t="b">
        <f t="shared" si="126"/>
        <v>1</v>
      </c>
      <c r="J997" s="30" t="b">
        <f t="shared" si="127"/>
        <v>1</v>
      </c>
      <c r="K997" s="31" t="s">
        <v>81</v>
      </c>
      <c r="L997" s="31" t="s">
        <v>81</v>
      </c>
      <c r="M997" s="30" t="b">
        <f>IFERROR(OR(NOT(D997), 'Upload Data'!E984 &lt;&gt; ""), FALSE)</f>
        <v>1</v>
      </c>
      <c r="N997" s="30" t="b">
        <f>IFERROR(OR(AND(NOT(D997), 'Upload Data'!F984 = ""), IFERROR(MATCH('Upload Data'!F984, listTradingRelationship, 0), FALSE)), FALSE)</f>
        <v>1</v>
      </c>
      <c r="O997" s="30"/>
      <c r="P997" s="30"/>
      <c r="Q997" s="30"/>
      <c r="R997" s="30" t="str">
        <f>IFERROR(IF('Upload Data'!$A984 &lt;&gt; "", 'Upload Data'!$A984, 'Upload Data'!$B984) &amp; "-" &amp; 'Upload Data'!$C984, "-")</f>
        <v>-</v>
      </c>
      <c r="S997" s="30">
        <f t="shared" si="128"/>
        <v>0</v>
      </c>
      <c r="T997" s="30"/>
      <c r="U997" s="30" t="b">
        <f>IFERROR(OR('Upload Data'!$A984 = "", IFERROR(AND(LEN('Upload Data'!$A984 ) = 11, LEFT('Upload Data'!$A984, 4) = "FSC-", MID('Upload Data'!$A984, 5, 1) &gt;= "A", MID('Upload Data'!$A984, 5, 1) &lt;= "Z", V997 &gt; 0, INT(V997) = V997), FALSE)), FALSE)</f>
        <v>1</v>
      </c>
      <c r="V997" s="30">
        <f>IFERROR(VALUE(RIGHT('Upload Data'!$A984, 6)), -1)</f>
        <v>-1</v>
      </c>
      <c r="W997" s="30"/>
      <c r="X997" s="30" t="b">
        <f>IFERROR(OR('Upload Data'!$B984 = "", IFERROR(AND(LEN(AA997) &gt;= 2, MATCH(AB997, listCertificateTypes, 0), AC997 &gt; -1, INT(AC997) = AC997), FALSE)), FALSE)</f>
        <v>1</v>
      </c>
      <c r="Y997" s="30">
        <f>IFERROR(FIND("-", 'Upload Data'!$B984, 1), 1000)</f>
        <v>1000</v>
      </c>
      <c r="Z997" s="30">
        <f>IFERROR(FIND("-", 'Upload Data'!$B984, Y997 + 1), 1000)</f>
        <v>1000</v>
      </c>
      <c r="AA997" s="30" t="str">
        <f>IFERROR(LEFT('Upload Data'!$B984, Y997 - 1), "")</f>
        <v/>
      </c>
      <c r="AB997" s="30" t="str">
        <f>IFERROR(MID('Upload Data'!$B984, Y997 + 1, Z997 - Y997 - 1), "")</f>
        <v/>
      </c>
      <c r="AC997" s="30">
        <f>IFERROR(VALUE(RIGHT('Upload Data'!$B984, 6)), -1)</f>
        <v>-1</v>
      </c>
    </row>
    <row r="998" spans="1:29">
      <c r="A998" s="29">
        <f t="shared" si="124"/>
        <v>985</v>
      </c>
      <c r="B998" s="28" t="b">
        <f>NOT(IFERROR('Upload Data'!A985 = "ERROR", TRUE))</f>
        <v>1</v>
      </c>
      <c r="C998" s="28">
        <f t="shared" si="125"/>
        <v>985</v>
      </c>
      <c r="D998" s="30" t="b">
        <f>IF(B998, ('Upload Data'!A985 &amp; 'Upload Data'!B985 &amp; 'Upload Data'!D985 &amp; 'Upload Data'!E985 &amp; 'Upload Data'!F985) &lt;&gt; "", FALSE)</f>
        <v>0</v>
      </c>
      <c r="E998" s="28" t="str">
        <f t="shared" si="121"/>
        <v/>
      </c>
      <c r="F998" s="28" t="str">
        <f t="shared" si="122"/>
        <v/>
      </c>
      <c r="G998" s="30" t="b">
        <f t="shared" si="123"/>
        <v>1</v>
      </c>
      <c r="H998" s="30" t="b">
        <f>IFERROR(AND(OR(NOT(D998), 'Upload Data'!$A985 &lt;&gt; "", 'Upload Data'!$B985 &lt;&gt; ""), I998, J998, S998 &lt;= 1), FALSE)</f>
        <v>1</v>
      </c>
      <c r="I998" s="30" t="b">
        <f t="shared" si="126"/>
        <v>1</v>
      </c>
      <c r="J998" s="30" t="b">
        <f t="shared" si="127"/>
        <v>1</v>
      </c>
      <c r="K998" s="31" t="s">
        <v>81</v>
      </c>
      <c r="L998" s="31" t="s">
        <v>81</v>
      </c>
      <c r="M998" s="30" t="b">
        <f>IFERROR(OR(NOT(D998), 'Upload Data'!E985 &lt;&gt; ""), FALSE)</f>
        <v>1</v>
      </c>
      <c r="N998" s="30" t="b">
        <f>IFERROR(OR(AND(NOT(D998), 'Upload Data'!F985 = ""), IFERROR(MATCH('Upload Data'!F985, listTradingRelationship, 0), FALSE)), FALSE)</f>
        <v>1</v>
      </c>
      <c r="O998" s="30"/>
      <c r="P998" s="30"/>
      <c r="Q998" s="30"/>
      <c r="R998" s="30" t="str">
        <f>IFERROR(IF('Upload Data'!$A985 &lt;&gt; "", 'Upload Data'!$A985, 'Upload Data'!$B985) &amp; "-" &amp; 'Upload Data'!$C985, "-")</f>
        <v>-</v>
      </c>
      <c r="S998" s="30">
        <f t="shared" si="128"/>
        <v>0</v>
      </c>
      <c r="T998" s="30"/>
      <c r="U998" s="30" t="b">
        <f>IFERROR(OR('Upload Data'!$A985 = "", IFERROR(AND(LEN('Upload Data'!$A985 ) = 11, LEFT('Upload Data'!$A985, 4) = "FSC-", MID('Upload Data'!$A985, 5, 1) &gt;= "A", MID('Upload Data'!$A985, 5, 1) &lt;= "Z", V998 &gt; 0, INT(V998) = V998), FALSE)), FALSE)</f>
        <v>1</v>
      </c>
      <c r="V998" s="30">
        <f>IFERROR(VALUE(RIGHT('Upload Data'!$A985, 6)), -1)</f>
        <v>-1</v>
      </c>
      <c r="W998" s="30"/>
      <c r="X998" s="30" t="b">
        <f>IFERROR(OR('Upload Data'!$B985 = "", IFERROR(AND(LEN(AA998) &gt;= 2, MATCH(AB998, listCertificateTypes, 0), AC998 &gt; -1, INT(AC998) = AC998), FALSE)), FALSE)</f>
        <v>1</v>
      </c>
      <c r="Y998" s="30">
        <f>IFERROR(FIND("-", 'Upload Data'!$B985, 1), 1000)</f>
        <v>1000</v>
      </c>
      <c r="Z998" s="30">
        <f>IFERROR(FIND("-", 'Upload Data'!$B985, Y998 + 1), 1000)</f>
        <v>1000</v>
      </c>
      <c r="AA998" s="30" t="str">
        <f>IFERROR(LEFT('Upload Data'!$B985, Y998 - 1), "")</f>
        <v/>
      </c>
      <c r="AB998" s="30" t="str">
        <f>IFERROR(MID('Upload Data'!$B985, Y998 + 1, Z998 - Y998 - 1), "")</f>
        <v/>
      </c>
      <c r="AC998" s="30">
        <f>IFERROR(VALUE(RIGHT('Upload Data'!$B985, 6)), -1)</f>
        <v>-1</v>
      </c>
    </row>
    <row r="999" spans="1:29">
      <c r="A999" s="29">
        <f t="shared" si="124"/>
        <v>986</v>
      </c>
      <c r="B999" s="28" t="b">
        <f>NOT(IFERROR('Upload Data'!A986 = "ERROR", TRUE))</f>
        <v>1</v>
      </c>
      <c r="C999" s="28">
        <f t="shared" si="125"/>
        <v>986</v>
      </c>
      <c r="D999" s="30" t="b">
        <f>IF(B999, ('Upload Data'!A986 &amp; 'Upload Data'!B986 &amp; 'Upload Data'!D986 &amp; 'Upload Data'!E986 &amp; 'Upload Data'!F986) &lt;&gt; "", FALSE)</f>
        <v>0</v>
      </c>
      <c r="E999" s="28" t="str">
        <f t="shared" ref="E999:E1013" si="129">IF(AND(D999, G999), A999, "")</f>
        <v/>
      </c>
      <c r="F999" s="28" t="str">
        <f t="shared" ref="F999:F1013" si="130">IF(AND(D999, NOT(G999)), A999, "")</f>
        <v/>
      </c>
      <c r="G999" s="30" t="b">
        <f t="shared" si="123"/>
        <v>1</v>
      </c>
      <c r="H999" s="30" t="b">
        <f>IFERROR(AND(OR(NOT(D999), 'Upload Data'!$A986 &lt;&gt; "", 'Upload Data'!$B986 &lt;&gt; ""), I999, J999, S999 &lt;= 1), FALSE)</f>
        <v>1</v>
      </c>
      <c r="I999" s="30" t="b">
        <f t="shared" si="126"/>
        <v>1</v>
      </c>
      <c r="J999" s="30" t="b">
        <f t="shared" si="127"/>
        <v>1</v>
      </c>
      <c r="K999" s="31" t="s">
        <v>81</v>
      </c>
      <c r="L999" s="31" t="s">
        <v>81</v>
      </c>
      <c r="M999" s="30" t="b">
        <f>IFERROR(OR(NOT(D999), 'Upload Data'!E986 &lt;&gt; ""), FALSE)</f>
        <v>1</v>
      </c>
      <c r="N999" s="30" t="b">
        <f>IFERROR(OR(AND(NOT(D999), 'Upload Data'!F986 = ""), IFERROR(MATCH('Upload Data'!F986, listTradingRelationship, 0), FALSE)), FALSE)</f>
        <v>1</v>
      </c>
      <c r="O999" s="30"/>
      <c r="P999" s="30"/>
      <c r="Q999" s="30"/>
      <c r="R999" s="30" t="str">
        <f>IFERROR(IF('Upload Data'!$A986 &lt;&gt; "", 'Upload Data'!$A986, 'Upload Data'!$B986) &amp; "-" &amp; 'Upload Data'!$C986, "-")</f>
        <v>-</v>
      </c>
      <c r="S999" s="30">
        <f t="shared" si="128"/>
        <v>0</v>
      </c>
      <c r="T999" s="30"/>
      <c r="U999" s="30" t="b">
        <f>IFERROR(OR('Upload Data'!$A986 = "", IFERROR(AND(LEN('Upload Data'!$A986 ) = 11, LEFT('Upload Data'!$A986, 4) = "FSC-", MID('Upload Data'!$A986, 5, 1) &gt;= "A", MID('Upload Data'!$A986, 5, 1) &lt;= "Z", V999 &gt; 0, INT(V999) = V999), FALSE)), FALSE)</f>
        <v>1</v>
      </c>
      <c r="V999" s="30">
        <f>IFERROR(VALUE(RIGHT('Upload Data'!$A986, 6)), -1)</f>
        <v>-1</v>
      </c>
      <c r="W999" s="30"/>
      <c r="X999" s="30" t="b">
        <f>IFERROR(OR('Upload Data'!$B986 = "", IFERROR(AND(LEN(AA999) &gt;= 2, MATCH(AB999, listCertificateTypes, 0), AC999 &gt; -1, INT(AC999) = AC999), FALSE)), FALSE)</f>
        <v>1</v>
      </c>
      <c r="Y999" s="30">
        <f>IFERROR(FIND("-", 'Upload Data'!$B986, 1), 1000)</f>
        <v>1000</v>
      </c>
      <c r="Z999" s="30">
        <f>IFERROR(FIND("-", 'Upload Data'!$B986, Y999 + 1), 1000)</f>
        <v>1000</v>
      </c>
      <c r="AA999" s="30" t="str">
        <f>IFERROR(LEFT('Upload Data'!$B986, Y999 - 1), "")</f>
        <v/>
      </c>
      <c r="AB999" s="30" t="str">
        <f>IFERROR(MID('Upload Data'!$B986, Y999 + 1, Z999 - Y999 - 1), "")</f>
        <v/>
      </c>
      <c r="AC999" s="30">
        <f>IFERROR(VALUE(RIGHT('Upload Data'!$B986, 6)), -1)</f>
        <v>-1</v>
      </c>
    </row>
    <row r="1000" spans="1:29">
      <c r="A1000" s="29">
        <f t="shared" si="124"/>
        <v>987</v>
      </c>
      <c r="B1000" s="28" t="b">
        <f>NOT(IFERROR('Upload Data'!A987 = "ERROR", TRUE))</f>
        <v>1</v>
      </c>
      <c r="C1000" s="28">
        <f t="shared" si="125"/>
        <v>987</v>
      </c>
      <c r="D1000" s="30" t="b">
        <f>IF(B1000, ('Upload Data'!A987 &amp; 'Upload Data'!B987 &amp; 'Upload Data'!D987 &amp; 'Upload Data'!E987 &amp; 'Upload Data'!F987) &lt;&gt; "", FALSE)</f>
        <v>0</v>
      </c>
      <c r="E1000" s="28" t="str">
        <f t="shared" si="129"/>
        <v/>
      </c>
      <c r="F1000" s="28" t="str">
        <f t="shared" si="130"/>
        <v/>
      </c>
      <c r="G1000" s="30" t="b">
        <f t="shared" si="123"/>
        <v>1</v>
      </c>
      <c r="H1000" s="30" t="b">
        <f>IFERROR(AND(OR(NOT(D1000), 'Upload Data'!$A987 &lt;&gt; "", 'Upload Data'!$B987 &lt;&gt; ""), I1000, J1000, S1000 &lt;= 1), FALSE)</f>
        <v>1</v>
      </c>
      <c r="I1000" s="30" t="b">
        <f t="shared" si="126"/>
        <v>1</v>
      </c>
      <c r="J1000" s="30" t="b">
        <f t="shared" si="127"/>
        <v>1</v>
      </c>
      <c r="K1000" s="31" t="s">
        <v>81</v>
      </c>
      <c r="L1000" s="31" t="s">
        <v>81</v>
      </c>
      <c r="M1000" s="30" t="b">
        <f>IFERROR(OR(NOT(D1000), 'Upload Data'!E987 &lt;&gt; ""), FALSE)</f>
        <v>1</v>
      </c>
      <c r="N1000" s="30" t="b">
        <f>IFERROR(OR(AND(NOT(D1000), 'Upload Data'!F987 = ""), IFERROR(MATCH('Upload Data'!F987, listTradingRelationship, 0), FALSE)), FALSE)</f>
        <v>1</v>
      </c>
      <c r="O1000" s="30"/>
      <c r="P1000" s="30"/>
      <c r="Q1000" s="30"/>
      <c r="R1000" s="30" t="str">
        <f>IFERROR(IF('Upload Data'!$A987 &lt;&gt; "", 'Upload Data'!$A987, 'Upload Data'!$B987) &amp; "-" &amp; 'Upload Data'!$C987, "-")</f>
        <v>-</v>
      </c>
      <c r="S1000" s="30">
        <f t="shared" si="128"/>
        <v>0</v>
      </c>
      <c r="T1000" s="30"/>
      <c r="U1000" s="30" t="b">
        <f>IFERROR(OR('Upload Data'!$A987 = "", IFERROR(AND(LEN('Upload Data'!$A987 ) = 11, LEFT('Upload Data'!$A987, 4) = "FSC-", MID('Upload Data'!$A987, 5, 1) &gt;= "A", MID('Upload Data'!$A987, 5, 1) &lt;= "Z", V1000 &gt; 0, INT(V1000) = V1000), FALSE)), FALSE)</f>
        <v>1</v>
      </c>
      <c r="V1000" s="30">
        <f>IFERROR(VALUE(RIGHT('Upload Data'!$A987, 6)), -1)</f>
        <v>-1</v>
      </c>
      <c r="W1000" s="30"/>
      <c r="X1000" s="30" t="b">
        <f>IFERROR(OR('Upload Data'!$B987 = "", IFERROR(AND(LEN(AA1000) &gt;= 2, MATCH(AB1000, listCertificateTypes, 0), AC1000 &gt; -1, INT(AC1000) = AC1000), FALSE)), FALSE)</f>
        <v>1</v>
      </c>
      <c r="Y1000" s="30">
        <f>IFERROR(FIND("-", 'Upload Data'!$B987, 1), 1000)</f>
        <v>1000</v>
      </c>
      <c r="Z1000" s="30">
        <f>IFERROR(FIND("-", 'Upload Data'!$B987, Y1000 + 1), 1000)</f>
        <v>1000</v>
      </c>
      <c r="AA1000" s="30" t="str">
        <f>IFERROR(LEFT('Upload Data'!$B987, Y1000 - 1), "")</f>
        <v/>
      </c>
      <c r="AB1000" s="30" t="str">
        <f>IFERROR(MID('Upload Data'!$B987, Y1000 + 1, Z1000 - Y1000 - 1), "")</f>
        <v/>
      </c>
      <c r="AC1000" s="30">
        <f>IFERROR(VALUE(RIGHT('Upload Data'!$B987, 6)), -1)</f>
        <v>-1</v>
      </c>
    </row>
    <row r="1001" spans="1:29">
      <c r="A1001" s="29">
        <f t="shared" si="124"/>
        <v>988</v>
      </c>
      <c r="B1001" s="28" t="b">
        <f>NOT(IFERROR('Upload Data'!A988 = "ERROR", TRUE))</f>
        <v>1</v>
      </c>
      <c r="C1001" s="28">
        <f t="shared" si="125"/>
        <v>988</v>
      </c>
      <c r="D1001" s="30" t="b">
        <f>IF(B1001, ('Upload Data'!A988 &amp; 'Upload Data'!B988 &amp; 'Upload Data'!D988 &amp; 'Upload Data'!E988 &amp; 'Upload Data'!F988) &lt;&gt; "", FALSE)</f>
        <v>0</v>
      </c>
      <c r="E1001" s="28" t="str">
        <f t="shared" si="129"/>
        <v/>
      </c>
      <c r="F1001" s="28" t="str">
        <f t="shared" si="130"/>
        <v/>
      </c>
      <c r="G1001" s="30" t="b">
        <f t="shared" si="123"/>
        <v>1</v>
      </c>
      <c r="H1001" s="30" t="b">
        <f>IFERROR(AND(OR(NOT(D1001), 'Upload Data'!$A988 &lt;&gt; "", 'Upload Data'!$B988 &lt;&gt; ""), I1001, J1001, S1001 &lt;= 1), FALSE)</f>
        <v>1</v>
      </c>
      <c r="I1001" s="30" t="b">
        <f t="shared" si="126"/>
        <v>1</v>
      </c>
      <c r="J1001" s="30" t="b">
        <f t="shared" si="127"/>
        <v>1</v>
      </c>
      <c r="K1001" s="31" t="s">
        <v>81</v>
      </c>
      <c r="L1001" s="31" t="s">
        <v>81</v>
      </c>
      <c r="M1001" s="30" t="b">
        <f>IFERROR(OR(NOT(D1001), 'Upload Data'!E988 &lt;&gt; ""), FALSE)</f>
        <v>1</v>
      </c>
      <c r="N1001" s="30" t="b">
        <f>IFERROR(OR(AND(NOT(D1001), 'Upload Data'!F988 = ""), IFERROR(MATCH('Upload Data'!F988, listTradingRelationship, 0), FALSE)), FALSE)</f>
        <v>1</v>
      </c>
      <c r="O1001" s="30"/>
      <c r="P1001" s="30"/>
      <c r="Q1001" s="30"/>
      <c r="R1001" s="30" t="str">
        <f>IFERROR(IF('Upload Data'!$A988 &lt;&gt; "", 'Upload Data'!$A988, 'Upload Data'!$B988) &amp; "-" &amp; 'Upload Data'!$C988, "-")</f>
        <v>-</v>
      </c>
      <c r="S1001" s="30">
        <f t="shared" si="128"/>
        <v>0</v>
      </c>
      <c r="T1001" s="30"/>
      <c r="U1001" s="30" t="b">
        <f>IFERROR(OR('Upload Data'!$A988 = "", IFERROR(AND(LEN('Upload Data'!$A988 ) = 11, LEFT('Upload Data'!$A988, 4) = "FSC-", MID('Upload Data'!$A988, 5, 1) &gt;= "A", MID('Upload Data'!$A988, 5, 1) &lt;= "Z", V1001 &gt; 0, INT(V1001) = V1001), FALSE)), FALSE)</f>
        <v>1</v>
      </c>
      <c r="V1001" s="30">
        <f>IFERROR(VALUE(RIGHT('Upload Data'!$A988, 6)), -1)</f>
        <v>-1</v>
      </c>
      <c r="W1001" s="30"/>
      <c r="X1001" s="30" t="b">
        <f>IFERROR(OR('Upload Data'!$B988 = "", IFERROR(AND(LEN(AA1001) &gt;= 2, MATCH(AB1001, listCertificateTypes, 0), AC1001 &gt; -1, INT(AC1001) = AC1001), FALSE)), FALSE)</f>
        <v>1</v>
      </c>
      <c r="Y1001" s="30">
        <f>IFERROR(FIND("-", 'Upload Data'!$B988, 1), 1000)</f>
        <v>1000</v>
      </c>
      <c r="Z1001" s="30">
        <f>IFERROR(FIND("-", 'Upload Data'!$B988, Y1001 + 1), 1000)</f>
        <v>1000</v>
      </c>
      <c r="AA1001" s="30" t="str">
        <f>IFERROR(LEFT('Upload Data'!$B988, Y1001 - 1), "")</f>
        <v/>
      </c>
      <c r="AB1001" s="30" t="str">
        <f>IFERROR(MID('Upload Data'!$B988, Y1001 + 1, Z1001 - Y1001 - 1), "")</f>
        <v/>
      </c>
      <c r="AC1001" s="30">
        <f>IFERROR(VALUE(RIGHT('Upload Data'!$B988, 6)), -1)</f>
        <v>-1</v>
      </c>
    </row>
    <row r="1002" spans="1:29">
      <c r="A1002" s="29">
        <f t="shared" si="124"/>
        <v>989</v>
      </c>
      <c r="B1002" s="28" t="b">
        <f>NOT(IFERROR('Upload Data'!A989 = "ERROR", TRUE))</f>
        <v>1</v>
      </c>
      <c r="C1002" s="28">
        <f t="shared" si="125"/>
        <v>989</v>
      </c>
      <c r="D1002" s="30" t="b">
        <f>IF(B1002, ('Upload Data'!A989 &amp; 'Upload Data'!B989 &amp; 'Upload Data'!D989 &amp; 'Upload Data'!E989 &amp; 'Upload Data'!F989) &lt;&gt; "", FALSE)</f>
        <v>0</v>
      </c>
      <c r="E1002" s="28" t="str">
        <f t="shared" si="129"/>
        <v/>
      </c>
      <c r="F1002" s="28" t="str">
        <f t="shared" si="130"/>
        <v/>
      </c>
      <c r="G1002" s="30" t="b">
        <f t="shared" si="123"/>
        <v>1</v>
      </c>
      <c r="H1002" s="30" t="b">
        <f>IFERROR(AND(OR(NOT(D1002), 'Upload Data'!$A989 &lt;&gt; "", 'Upload Data'!$B989 &lt;&gt; ""), I1002, J1002, S1002 &lt;= 1), FALSE)</f>
        <v>1</v>
      </c>
      <c r="I1002" s="30" t="b">
        <f t="shared" si="126"/>
        <v>1</v>
      </c>
      <c r="J1002" s="30" t="b">
        <f t="shared" si="127"/>
        <v>1</v>
      </c>
      <c r="K1002" s="31" t="s">
        <v>81</v>
      </c>
      <c r="L1002" s="31" t="s">
        <v>81</v>
      </c>
      <c r="M1002" s="30" t="b">
        <f>IFERROR(OR(NOT(D1002), 'Upload Data'!E989 &lt;&gt; ""), FALSE)</f>
        <v>1</v>
      </c>
      <c r="N1002" s="30" t="b">
        <f>IFERROR(OR(AND(NOT(D1002), 'Upload Data'!F989 = ""), IFERROR(MATCH('Upload Data'!F989, listTradingRelationship, 0), FALSE)), FALSE)</f>
        <v>1</v>
      </c>
      <c r="O1002" s="30"/>
      <c r="P1002" s="30"/>
      <c r="Q1002" s="30"/>
      <c r="R1002" s="30" t="str">
        <f>IFERROR(IF('Upload Data'!$A989 &lt;&gt; "", 'Upload Data'!$A989, 'Upload Data'!$B989) &amp; "-" &amp; 'Upload Data'!$C989, "-")</f>
        <v>-</v>
      </c>
      <c r="S1002" s="30">
        <f t="shared" si="128"/>
        <v>0</v>
      </c>
      <c r="T1002" s="30"/>
      <c r="U1002" s="30" t="b">
        <f>IFERROR(OR('Upload Data'!$A989 = "", IFERROR(AND(LEN('Upload Data'!$A989 ) = 11, LEFT('Upload Data'!$A989, 4) = "FSC-", MID('Upload Data'!$A989, 5, 1) &gt;= "A", MID('Upload Data'!$A989, 5, 1) &lt;= "Z", V1002 &gt; 0, INT(V1002) = V1002), FALSE)), FALSE)</f>
        <v>1</v>
      </c>
      <c r="V1002" s="30">
        <f>IFERROR(VALUE(RIGHT('Upload Data'!$A989, 6)), -1)</f>
        <v>-1</v>
      </c>
      <c r="W1002" s="30"/>
      <c r="X1002" s="30" t="b">
        <f>IFERROR(OR('Upload Data'!$B989 = "", IFERROR(AND(LEN(AA1002) &gt;= 2, MATCH(AB1002, listCertificateTypes, 0), AC1002 &gt; -1, INT(AC1002) = AC1002), FALSE)), FALSE)</f>
        <v>1</v>
      </c>
      <c r="Y1002" s="30">
        <f>IFERROR(FIND("-", 'Upload Data'!$B989, 1), 1000)</f>
        <v>1000</v>
      </c>
      <c r="Z1002" s="30">
        <f>IFERROR(FIND("-", 'Upload Data'!$B989, Y1002 + 1), 1000)</f>
        <v>1000</v>
      </c>
      <c r="AA1002" s="30" t="str">
        <f>IFERROR(LEFT('Upload Data'!$B989, Y1002 - 1), "")</f>
        <v/>
      </c>
      <c r="AB1002" s="30" t="str">
        <f>IFERROR(MID('Upload Data'!$B989, Y1002 + 1, Z1002 - Y1002 - 1), "")</f>
        <v/>
      </c>
      <c r="AC1002" s="30">
        <f>IFERROR(VALUE(RIGHT('Upload Data'!$B989, 6)), -1)</f>
        <v>-1</v>
      </c>
    </row>
    <row r="1003" spans="1:29">
      <c r="A1003" s="29">
        <f t="shared" si="124"/>
        <v>990</v>
      </c>
      <c r="B1003" s="28" t="b">
        <f>NOT(IFERROR('Upload Data'!A990 = "ERROR", TRUE))</f>
        <v>1</v>
      </c>
      <c r="C1003" s="28">
        <f t="shared" si="125"/>
        <v>990</v>
      </c>
      <c r="D1003" s="30" t="b">
        <f>IF(B1003, ('Upload Data'!A990 &amp; 'Upload Data'!B990 &amp; 'Upload Data'!D990 &amp; 'Upload Data'!E990 &amp; 'Upload Data'!F990) &lt;&gt; "", FALSE)</f>
        <v>0</v>
      </c>
      <c r="E1003" s="28" t="str">
        <f t="shared" si="129"/>
        <v/>
      </c>
      <c r="F1003" s="28" t="str">
        <f t="shared" si="130"/>
        <v/>
      </c>
      <c r="G1003" s="30" t="b">
        <f t="shared" si="123"/>
        <v>1</v>
      </c>
      <c r="H1003" s="30" t="b">
        <f>IFERROR(AND(OR(NOT(D1003), 'Upload Data'!$A990 &lt;&gt; "", 'Upload Data'!$B990 &lt;&gt; ""), I1003, J1003, S1003 &lt;= 1), FALSE)</f>
        <v>1</v>
      </c>
      <c r="I1003" s="30" t="b">
        <f t="shared" si="126"/>
        <v>1</v>
      </c>
      <c r="J1003" s="30" t="b">
        <f t="shared" si="127"/>
        <v>1</v>
      </c>
      <c r="K1003" s="31" t="s">
        <v>81</v>
      </c>
      <c r="L1003" s="31" t="s">
        <v>81</v>
      </c>
      <c r="M1003" s="30" t="b">
        <f>IFERROR(OR(NOT(D1003), 'Upload Data'!E990 &lt;&gt; ""), FALSE)</f>
        <v>1</v>
      </c>
      <c r="N1003" s="30" t="b">
        <f>IFERROR(OR(AND(NOT(D1003), 'Upload Data'!F990 = ""), IFERROR(MATCH('Upload Data'!F990, listTradingRelationship, 0), FALSE)), FALSE)</f>
        <v>1</v>
      </c>
      <c r="O1003" s="30"/>
      <c r="P1003" s="30"/>
      <c r="Q1003" s="30"/>
      <c r="R1003" s="30" t="str">
        <f>IFERROR(IF('Upload Data'!$A990 &lt;&gt; "", 'Upload Data'!$A990, 'Upload Data'!$B990) &amp; "-" &amp; 'Upload Data'!$C990, "-")</f>
        <v>-</v>
      </c>
      <c r="S1003" s="30">
        <f t="shared" si="128"/>
        <v>0</v>
      </c>
      <c r="T1003" s="30"/>
      <c r="U1003" s="30" t="b">
        <f>IFERROR(OR('Upload Data'!$A990 = "", IFERROR(AND(LEN('Upload Data'!$A990 ) = 11, LEFT('Upload Data'!$A990, 4) = "FSC-", MID('Upload Data'!$A990, 5, 1) &gt;= "A", MID('Upload Data'!$A990, 5, 1) &lt;= "Z", V1003 &gt; 0, INT(V1003) = V1003), FALSE)), FALSE)</f>
        <v>1</v>
      </c>
      <c r="V1003" s="30">
        <f>IFERROR(VALUE(RIGHT('Upload Data'!$A990, 6)), -1)</f>
        <v>-1</v>
      </c>
      <c r="W1003" s="30"/>
      <c r="X1003" s="30" t="b">
        <f>IFERROR(OR('Upload Data'!$B990 = "", IFERROR(AND(LEN(AA1003) &gt;= 2, MATCH(AB1003, listCertificateTypes, 0), AC1003 &gt; -1, INT(AC1003) = AC1003), FALSE)), FALSE)</f>
        <v>1</v>
      </c>
      <c r="Y1003" s="30">
        <f>IFERROR(FIND("-", 'Upload Data'!$B990, 1), 1000)</f>
        <v>1000</v>
      </c>
      <c r="Z1003" s="30">
        <f>IFERROR(FIND("-", 'Upload Data'!$B990, Y1003 + 1), 1000)</f>
        <v>1000</v>
      </c>
      <c r="AA1003" s="30" t="str">
        <f>IFERROR(LEFT('Upload Data'!$B990, Y1003 - 1), "")</f>
        <v/>
      </c>
      <c r="AB1003" s="30" t="str">
        <f>IFERROR(MID('Upload Data'!$B990, Y1003 + 1, Z1003 - Y1003 - 1), "")</f>
        <v/>
      </c>
      <c r="AC1003" s="30">
        <f>IFERROR(VALUE(RIGHT('Upload Data'!$B990, 6)), -1)</f>
        <v>-1</v>
      </c>
    </row>
    <row r="1004" spans="1:29">
      <c r="A1004" s="29">
        <f t="shared" si="124"/>
        <v>991</v>
      </c>
      <c r="B1004" s="28" t="b">
        <f>NOT(IFERROR('Upload Data'!A991 = "ERROR", TRUE))</f>
        <v>1</v>
      </c>
      <c r="C1004" s="28">
        <f t="shared" si="125"/>
        <v>991</v>
      </c>
      <c r="D1004" s="30" t="b">
        <f>IF(B1004, ('Upload Data'!A991 &amp; 'Upload Data'!B991 &amp; 'Upload Data'!D991 &amp; 'Upload Data'!E991 &amp; 'Upload Data'!F991) &lt;&gt; "", FALSE)</f>
        <v>0</v>
      </c>
      <c r="E1004" s="28" t="str">
        <f t="shared" si="129"/>
        <v/>
      </c>
      <c r="F1004" s="28" t="str">
        <f t="shared" si="130"/>
        <v/>
      </c>
      <c r="G1004" s="30" t="b">
        <f t="shared" si="123"/>
        <v>1</v>
      </c>
      <c r="H1004" s="30" t="b">
        <f>IFERROR(AND(OR(NOT(D1004), 'Upload Data'!$A991 &lt;&gt; "", 'Upload Data'!$B991 &lt;&gt; ""), I1004, J1004, S1004 &lt;= 1), FALSE)</f>
        <v>1</v>
      </c>
      <c r="I1004" s="30" t="b">
        <f t="shared" si="126"/>
        <v>1</v>
      </c>
      <c r="J1004" s="30" t="b">
        <f t="shared" si="127"/>
        <v>1</v>
      </c>
      <c r="K1004" s="31" t="s">
        <v>81</v>
      </c>
      <c r="L1004" s="31" t="s">
        <v>81</v>
      </c>
      <c r="M1004" s="30" t="b">
        <f>IFERROR(OR(NOT(D1004), 'Upload Data'!E991 &lt;&gt; ""), FALSE)</f>
        <v>1</v>
      </c>
      <c r="N1004" s="30" t="b">
        <f>IFERROR(OR(AND(NOT(D1004), 'Upload Data'!F991 = ""), IFERROR(MATCH('Upload Data'!F991, listTradingRelationship, 0), FALSE)), FALSE)</f>
        <v>1</v>
      </c>
      <c r="O1004" s="30"/>
      <c r="P1004" s="30"/>
      <c r="Q1004" s="30"/>
      <c r="R1004" s="30" t="str">
        <f>IFERROR(IF('Upload Data'!$A991 &lt;&gt; "", 'Upload Data'!$A991, 'Upload Data'!$B991) &amp; "-" &amp; 'Upload Data'!$C991, "-")</f>
        <v>-</v>
      </c>
      <c r="S1004" s="30">
        <f t="shared" si="128"/>
        <v>0</v>
      </c>
      <c r="T1004" s="30"/>
      <c r="U1004" s="30" t="b">
        <f>IFERROR(OR('Upload Data'!$A991 = "", IFERROR(AND(LEN('Upload Data'!$A991 ) = 11, LEFT('Upload Data'!$A991, 4) = "FSC-", MID('Upload Data'!$A991, 5, 1) &gt;= "A", MID('Upload Data'!$A991, 5, 1) &lt;= "Z", V1004 &gt; 0, INT(V1004) = V1004), FALSE)), FALSE)</f>
        <v>1</v>
      </c>
      <c r="V1004" s="30">
        <f>IFERROR(VALUE(RIGHT('Upload Data'!$A991, 6)), -1)</f>
        <v>-1</v>
      </c>
      <c r="W1004" s="30"/>
      <c r="X1004" s="30" t="b">
        <f>IFERROR(OR('Upload Data'!$B991 = "", IFERROR(AND(LEN(AA1004) &gt;= 2, MATCH(AB1004, listCertificateTypes, 0), AC1004 &gt; -1, INT(AC1004) = AC1004), FALSE)), FALSE)</f>
        <v>1</v>
      </c>
      <c r="Y1004" s="30">
        <f>IFERROR(FIND("-", 'Upload Data'!$B991, 1), 1000)</f>
        <v>1000</v>
      </c>
      <c r="Z1004" s="30">
        <f>IFERROR(FIND("-", 'Upload Data'!$B991, Y1004 + 1), 1000)</f>
        <v>1000</v>
      </c>
      <c r="AA1004" s="30" t="str">
        <f>IFERROR(LEFT('Upload Data'!$B991, Y1004 - 1), "")</f>
        <v/>
      </c>
      <c r="AB1004" s="30" t="str">
        <f>IFERROR(MID('Upload Data'!$B991, Y1004 + 1, Z1004 - Y1004 - 1), "")</f>
        <v/>
      </c>
      <c r="AC1004" s="30">
        <f>IFERROR(VALUE(RIGHT('Upload Data'!$B991, 6)), -1)</f>
        <v>-1</v>
      </c>
    </row>
    <row r="1005" spans="1:29">
      <c r="A1005" s="29">
        <f t="shared" si="124"/>
        <v>992</v>
      </c>
      <c r="B1005" s="28" t="b">
        <f>NOT(IFERROR('Upload Data'!A992 = "ERROR", TRUE))</f>
        <v>1</v>
      </c>
      <c r="C1005" s="28">
        <f t="shared" si="125"/>
        <v>992</v>
      </c>
      <c r="D1005" s="30" t="b">
        <f>IF(B1005, ('Upload Data'!A992 &amp; 'Upload Data'!B992 &amp; 'Upload Data'!D992 &amp; 'Upload Data'!E992 &amp; 'Upload Data'!F992) &lt;&gt; "", FALSE)</f>
        <v>0</v>
      </c>
      <c r="E1005" s="28" t="str">
        <f t="shared" si="129"/>
        <v/>
      </c>
      <c r="F1005" s="28" t="str">
        <f t="shared" si="130"/>
        <v/>
      </c>
      <c r="G1005" s="30" t="b">
        <f t="shared" si="123"/>
        <v>1</v>
      </c>
      <c r="H1005" s="30" t="b">
        <f>IFERROR(AND(OR(NOT(D1005), 'Upload Data'!$A992 &lt;&gt; "", 'Upload Data'!$B992 &lt;&gt; ""), I1005, J1005, S1005 &lt;= 1), FALSE)</f>
        <v>1</v>
      </c>
      <c r="I1005" s="30" t="b">
        <f t="shared" si="126"/>
        <v>1</v>
      </c>
      <c r="J1005" s="30" t="b">
        <f t="shared" si="127"/>
        <v>1</v>
      </c>
      <c r="K1005" s="31" t="s">
        <v>81</v>
      </c>
      <c r="L1005" s="31" t="s">
        <v>81</v>
      </c>
      <c r="M1005" s="30" t="b">
        <f>IFERROR(OR(NOT(D1005), 'Upload Data'!E992 &lt;&gt; ""), FALSE)</f>
        <v>1</v>
      </c>
      <c r="N1005" s="30" t="b">
        <f>IFERROR(OR(AND(NOT(D1005), 'Upload Data'!F992 = ""), IFERROR(MATCH('Upload Data'!F992, listTradingRelationship, 0), FALSE)), FALSE)</f>
        <v>1</v>
      </c>
      <c r="O1005" s="30"/>
      <c r="P1005" s="30"/>
      <c r="Q1005" s="30"/>
      <c r="R1005" s="30" t="str">
        <f>IFERROR(IF('Upload Data'!$A992 &lt;&gt; "", 'Upload Data'!$A992, 'Upload Data'!$B992) &amp; "-" &amp; 'Upload Data'!$C992, "-")</f>
        <v>-</v>
      </c>
      <c r="S1005" s="30">
        <f t="shared" si="128"/>
        <v>0</v>
      </c>
      <c r="T1005" s="30"/>
      <c r="U1005" s="30" t="b">
        <f>IFERROR(OR('Upload Data'!$A992 = "", IFERROR(AND(LEN('Upload Data'!$A992 ) = 11, LEFT('Upload Data'!$A992, 4) = "FSC-", MID('Upload Data'!$A992, 5, 1) &gt;= "A", MID('Upload Data'!$A992, 5, 1) &lt;= "Z", V1005 &gt; 0, INT(V1005) = V1005), FALSE)), FALSE)</f>
        <v>1</v>
      </c>
      <c r="V1005" s="30">
        <f>IFERROR(VALUE(RIGHT('Upload Data'!$A992, 6)), -1)</f>
        <v>-1</v>
      </c>
      <c r="W1005" s="30"/>
      <c r="X1005" s="30" t="b">
        <f>IFERROR(OR('Upload Data'!$B992 = "", IFERROR(AND(LEN(AA1005) &gt;= 2, MATCH(AB1005, listCertificateTypes, 0), AC1005 &gt; -1, INT(AC1005) = AC1005), FALSE)), FALSE)</f>
        <v>1</v>
      </c>
      <c r="Y1005" s="30">
        <f>IFERROR(FIND("-", 'Upload Data'!$B992, 1), 1000)</f>
        <v>1000</v>
      </c>
      <c r="Z1005" s="30">
        <f>IFERROR(FIND("-", 'Upload Data'!$B992, Y1005 + 1), 1000)</f>
        <v>1000</v>
      </c>
      <c r="AA1005" s="30" t="str">
        <f>IFERROR(LEFT('Upload Data'!$B992, Y1005 - 1), "")</f>
        <v/>
      </c>
      <c r="AB1005" s="30" t="str">
        <f>IFERROR(MID('Upload Data'!$B992, Y1005 + 1, Z1005 - Y1005 - 1), "")</f>
        <v/>
      </c>
      <c r="AC1005" s="30">
        <f>IFERROR(VALUE(RIGHT('Upload Data'!$B992, 6)), -1)</f>
        <v>-1</v>
      </c>
    </row>
    <row r="1006" spans="1:29">
      <c r="A1006" s="29">
        <f t="shared" si="124"/>
        <v>993</v>
      </c>
      <c r="B1006" s="28" t="b">
        <f>NOT(IFERROR('Upload Data'!A993 = "ERROR", TRUE))</f>
        <v>1</v>
      </c>
      <c r="C1006" s="28">
        <f t="shared" si="125"/>
        <v>993</v>
      </c>
      <c r="D1006" s="30" t="b">
        <f>IF(B1006, ('Upload Data'!A993 &amp; 'Upload Data'!B993 &amp; 'Upload Data'!D993 &amp; 'Upload Data'!E993 &amp; 'Upload Data'!F993) &lt;&gt; "", FALSE)</f>
        <v>0</v>
      </c>
      <c r="E1006" s="28" t="str">
        <f t="shared" si="129"/>
        <v/>
      </c>
      <c r="F1006" s="28" t="str">
        <f t="shared" si="130"/>
        <v/>
      </c>
      <c r="G1006" s="30" t="b">
        <f t="shared" si="123"/>
        <v>1</v>
      </c>
      <c r="H1006" s="30" t="b">
        <f>IFERROR(AND(OR(NOT(D1006), 'Upload Data'!$A993 &lt;&gt; "", 'Upload Data'!$B993 &lt;&gt; ""), I1006, J1006, S1006 &lt;= 1), FALSE)</f>
        <v>1</v>
      </c>
      <c r="I1006" s="30" t="b">
        <f t="shared" si="126"/>
        <v>1</v>
      </c>
      <c r="J1006" s="30" t="b">
        <f t="shared" si="127"/>
        <v>1</v>
      </c>
      <c r="K1006" s="31" t="s">
        <v>81</v>
      </c>
      <c r="L1006" s="31" t="s">
        <v>81</v>
      </c>
      <c r="M1006" s="30" t="b">
        <f>IFERROR(OR(NOT(D1006), 'Upload Data'!E993 &lt;&gt; ""), FALSE)</f>
        <v>1</v>
      </c>
      <c r="N1006" s="30" t="b">
        <f>IFERROR(OR(AND(NOT(D1006), 'Upload Data'!F993 = ""), IFERROR(MATCH('Upload Data'!F993, listTradingRelationship, 0), FALSE)), FALSE)</f>
        <v>1</v>
      </c>
      <c r="O1006" s="30"/>
      <c r="P1006" s="30"/>
      <c r="Q1006" s="30"/>
      <c r="R1006" s="30" t="str">
        <f>IFERROR(IF('Upload Data'!$A993 &lt;&gt; "", 'Upload Data'!$A993, 'Upload Data'!$B993) &amp; "-" &amp; 'Upload Data'!$C993, "-")</f>
        <v>-</v>
      </c>
      <c r="S1006" s="30">
        <f t="shared" si="128"/>
        <v>0</v>
      </c>
      <c r="T1006" s="30"/>
      <c r="U1006" s="30" t="b">
        <f>IFERROR(OR('Upload Data'!$A993 = "", IFERROR(AND(LEN('Upload Data'!$A993 ) = 11, LEFT('Upload Data'!$A993, 4) = "FSC-", MID('Upload Data'!$A993, 5, 1) &gt;= "A", MID('Upload Data'!$A993, 5, 1) &lt;= "Z", V1006 &gt; 0, INT(V1006) = V1006), FALSE)), FALSE)</f>
        <v>1</v>
      </c>
      <c r="V1006" s="30">
        <f>IFERROR(VALUE(RIGHT('Upload Data'!$A993, 6)), -1)</f>
        <v>-1</v>
      </c>
      <c r="W1006" s="30"/>
      <c r="X1006" s="30" t="b">
        <f>IFERROR(OR('Upload Data'!$B993 = "", IFERROR(AND(LEN(AA1006) &gt;= 2, MATCH(AB1006, listCertificateTypes, 0), AC1006 &gt; -1, INT(AC1006) = AC1006), FALSE)), FALSE)</f>
        <v>1</v>
      </c>
      <c r="Y1006" s="30">
        <f>IFERROR(FIND("-", 'Upload Data'!$B993, 1), 1000)</f>
        <v>1000</v>
      </c>
      <c r="Z1006" s="30">
        <f>IFERROR(FIND("-", 'Upload Data'!$B993, Y1006 + 1), 1000)</f>
        <v>1000</v>
      </c>
      <c r="AA1006" s="30" t="str">
        <f>IFERROR(LEFT('Upload Data'!$B993, Y1006 - 1), "")</f>
        <v/>
      </c>
      <c r="AB1006" s="30" t="str">
        <f>IFERROR(MID('Upload Data'!$B993, Y1006 + 1, Z1006 - Y1006 - 1), "")</f>
        <v/>
      </c>
      <c r="AC1006" s="30">
        <f>IFERROR(VALUE(RIGHT('Upload Data'!$B993, 6)), -1)</f>
        <v>-1</v>
      </c>
    </row>
    <row r="1007" spans="1:29">
      <c r="A1007" s="29">
        <f t="shared" si="124"/>
        <v>994</v>
      </c>
      <c r="B1007" s="28" t="b">
        <f>NOT(IFERROR('Upload Data'!A994 = "ERROR", TRUE))</f>
        <v>1</v>
      </c>
      <c r="C1007" s="28">
        <f t="shared" si="125"/>
        <v>994</v>
      </c>
      <c r="D1007" s="30" t="b">
        <f>IF(B1007, ('Upload Data'!A994 &amp; 'Upload Data'!B994 &amp; 'Upload Data'!D994 &amp; 'Upload Data'!E994 &amp; 'Upload Data'!F994) &lt;&gt; "", FALSE)</f>
        <v>0</v>
      </c>
      <c r="E1007" s="28" t="str">
        <f t="shared" si="129"/>
        <v/>
      </c>
      <c r="F1007" s="28" t="str">
        <f t="shared" si="130"/>
        <v/>
      </c>
      <c r="G1007" s="30" t="b">
        <f t="shared" si="123"/>
        <v>1</v>
      </c>
      <c r="H1007" s="30" t="b">
        <f>IFERROR(AND(OR(NOT(D1007), 'Upload Data'!$A994 &lt;&gt; "", 'Upload Data'!$B994 &lt;&gt; ""), I1007, J1007, S1007 &lt;= 1), FALSE)</f>
        <v>1</v>
      </c>
      <c r="I1007" s="30" t="b">
        <f t="shared" si="126"/>
        <v>1</v>
      </c>
      <c r="J1007" s="30" t="b">
        <f t="shared" si="127"/>
        <v>1</v>
      </c>
      <c r="K1007" s="31" t="s">
        <v>81</v>
      </c>
      <c r="L1007" s="31" t="s">
        <v>81</v>
      </c>
      <c r="M1007" s="30" t="b">
        <f>IFERROR(OR(NOT(D1007), 'Upload Data'!E994 &lt;&gt; ""), FALSE)</f>
        <v>1</v>
      </c>
      <c r="N1007" s="30" t="b">
        <f>IFERROR(OR(AND(NOT(D1007), 'Upload Data'!F994 = ""), IFERROR(MATCH('Upload Data'!F994, listTradingRelationship, 0), FALSE)), FALSE)</f>
        <v>1</v>
      </c>
      <c r="O1007" s="30"/>
      <c r="P1007" s="30"/>
      <c r="Q1007" s="30"/>
      <c r="R1007" s="30" t="str">
        <f>IFERROR(IF('Upload Data'!$A994 &lt;&gt; "", 'Upload Data'!$A994, 'Upload Data'!$B994) &amp; "-" &amp; 'Upload Data'!$C994, "-")</f>
        <v>-</v>
      </c>
      <c r="S1007" s="30">
        <f t="shared" si="128"/>
        <v>0</v>
      </c>
      <c r="T1007" s="30"/>
      <c r="U1007" s="30" t="b">
        <f>IFERROR(OR('Upload Data'!$A994 = "", IFERROR(AND(LEN('Upload Data'!$A994 ) = 11, LEFT('Upload Data'!$A994, 4) = "FSC-", MID('Upload Data'!$A994, 5, 1) &gt;= "A", MID('Upload Data'!$A994, 5, 1) &lt;= "Z", V1007 &gt; 0, INT(V1007) = V1007), FALSE)), FALSE)</f>
        <v>1</v>
      </c>
      <c r="V1007" s="30">
        <f>IFERROR(VALUE(RIGHT('Upload Data'!$A994, 6)), -1)</f>
        <v>-1</v>
      </c>
      <c r="W1007" s="30"/>
      <c r="X1007" s="30" t="b">
        <f>IFERROR(OR('Upload Data'!$B994 = "", IFERROR(AND(LEN(AA1007) &gt;= 2, MATCH(AB1007, listCertificateTypes, 0), AC1007 &gt; -1, INT(AC1007) = AC1007), FALSE)), FALSE)</f>
        <v>1</v>
      </c>
      <c r="Y1007" s="30">
        <f>IFERROR(FIND("-", 'Upload Data'!$B994, 1), 1000)</f>
        <v>1000</v>
      </c>
      <c r="Z1007" s="30">
        <f>IFERROR(FIND("-", 'Upload Data'!$B994, Y1007 + 1), 1000)</f>
        <v>1000</v>
      </c>
      <c r="AA1007" s="30" t="str">
        <f>IFERROR(LEFT('Upload Data'!$B994, Y1007 - 1), "")</f>
        <v/>
      </c>
      <c r="AB1007" s="30" t="str">
        <f>IFERROR(MID('Upload Data'!$B994, Y1007 + 1, Z1007 - Y1007 - 1), "")</f>
        <v/>
      </c>
      <c r="AC1007" s="30">
        <f>IFERROR(VALUE(RIGHT('Upload Data'!$B994, 6)), -1)</f>
        <v>-1</v>
      </c>
    </row>
    <row r="1008" spans="1:29">
      <c r="A1008" s="29">
        <f t="shared" si="124"/>
        <v>995</v>
      </c>
      <c r="B1008" s="28" t="b">
        <f>NOT(IFERROR('Upload Data'!A995 = "ERROR", TRUE))</f>
        <v>1</v>
      </c>
      <c r="C1008" s="28">
        <f t="shared" si="125"/>
        <v>995</v>
      </c>
      <c r="D1008" s="30" t="b">
        <f>IF(B1008, ('Upload Data'!A995 &amp; 'Upload Data'!B995 &amp; 'Upload Data'!D995 &amp; 'Upload Data'!E995 &amp; 'Upload Data'!F995) &lt;&gt; "", FALSE)</f>
        <v>0</v>
      </c>
      <c r="E1008" s="28" t="str">
        <f t="shared" si="129"/>
        <v/>
      </c>
      <c r="F1008" s="28" t="str">
        <f t="shared" si="130"/>
        <v/>
      </c>
      <c r="G1008" s="30" t="b">
        <f t="shared" si="123"/>
        <v>1</v>
      </c>
      <c r="H1008" s="30" t="b">
        <f>IFERROR(AND(OR(NOT(D1008), 'Upload Data'!$A995 &lt;&gt; "", 'Upload Data'!$B995 &lt;&gt; ""), I1008, J1008, S1008 &lt;= 1), FALSE)</f>
        <v>1</v>
      </c>
      <c r="I1008" s="30" t="b">
        <f t="shared" si="126"/>
        <v>1</v>
      </c>
      <c r="J1008" s="30" t="b">
        <f t="shared" si="127"/>
        <v>1</v>
      </c>
      <c r="K1008" s="31" t="s">
        <v>81</v>
      </c>
      <c r="L1008" s="31" t="s">
        <v>81</v>
      </c>
      <c r="M1008" s="30" t="b">
        <f>IFERROR(OR(NOT(D1008), 'Upload Data'!E995 &lt;&gt; ""), FALSE)</f>
        <v>1</v>
      </c>
      <c r="N1008" s="30" t="b">
        <f>IFERROR(OR(AND(NOT(D1008), 'Upload Data'!F995 = ""), IFERROR(MATCH('Upload Data'!F995, listTradingRelationship, 0), FALSE)), FALSE)</f>
        <v>1</v>
      </c>
      <c r="O1008" s="30"/>
      <c r="P1008" s="30"/>
      <c r="Q1008" s="30"/>
      <c r="R1008" s="30" t="str">
        <f>IFERROR(IF('Upload Data'!$A995 &lt;&gt; "", 'Upload Data'!$A995, 'Upload Data'!$B995) &amp; "-" &amp; 'Upload Data'!$C995, "-")</f>
        <v>-</v>
      </c>
      <c r="S1008" s="30">
        <f t="shared" si="128"/>
        <v>0</v>
      </c>
      <c r="T1008" s="30"/>
      <c r="U1008" s="30" t="b">
        <f>IFERROR(OR('Upload Data'!$A995 = "", IFERROR(AND(LEN('Upload Data'!$A995 ) = 11, LEFT('Upload Data'!$A995, 4) = "FSC-", MID('Upload Data'!$A995, 5, 1) &gt;= "A", MID('Upload Data'!$A995, 5, 1) &lt;= "Z", V1008 &gt; 0, INT(V1008) = V1008), FALSE)), FALSE)</f>
        <v>1</v>
      </c>
      <c r="V1008" s="30">
        <f>IFERROR(VALUE(RIGHT('Upload Data'!$A995, 6)), -1)</f>
        <v>-1</v>
      </c>
      <c r="W1008" s="30"/>
      <c r="X1008" s="30" t="b">
        <f>IFERROR(OR('Upload Data'!$B995 = "", IFERROR(AND(LEN(AA1008) &gt;= 2, MATCH(AB1008, listCertificateTypes, 0), AC1008 &gt; -1, INT(AC1008) = AC1008), FALSE)), FALSE)</f>
        <v>1</v>
      </c>
      <c r="Y1008" s="30">
        <f>IFERROR(FIND("-", 'Upload Data'!$B995, 1), 1000)</f>
        <v>1000</v>
      </c>
      <c r="Z1008" s="30">
        <f>IFERROR(FIND("-", 'Upload Data'!$B995, Y1008 + 1), 1000)</f>
        <v>1000</v>
      </c>
      <c r="AA1008" s="30" t="str">
        <f>IFERROR(LEFT('Upload Data'!$B995, Y1008 - 1), "")</f>
        <v/>
      </c>
      <c r="AB1008" s="30" t="str">
        <f>IFERROR(MID('Upload Data'!$B995, Y1008 + 1, Z1008 - Y1008 - 1), "")</f>
        <v/>
      </c>
      <c r="AC1008" s="30">
        <f>IFERROR(VALUE(RIGHT('Upload Data'!$B995, 6)), -1)</f>
        <v>-1</v>
      </c>
    </row>
    <row r="1009" spans="1:29">
      <c r="A1009" s="29">
        <f t="shared" si="124"/>
        <v>996</v>
      </c>
      <c r="B1009" s="28" t="b">
        <f>NOT(IFERROR('Upload Data'!A996 = "ERROR", TRUE))</f>
        <v>1</v>
      </c>
      <c r="C1009" s="28">
        <f t="shared" si="125"/>
        <v>996</v>
      </c>
      <c r="D1009" s="30" t="b">
        <f>IF(B1009, ('Upload Data'!A996 &amp; 'Upload Data'!B996 &amp; 'Upload Data'!D996 &amp; 'Upload Data'!E996 &amp; 'Upload Data'!F996) &lt;&gt; "", FALSE)</f>
        <v>0</v>
      </c>
      <c r="E1009" s="28" t="str">
        <f t="shared" si="129"/>
        <v/>
      </c>
      <c r="F1009" s="28" t="str">
        <f t="shared" si="130"/>
        <v/>
      </c>
      <c r="G1009" s="30" t="b">
        <f t="shared" si="123"/>
        <v>1</v>
      </c>
      <c r="H1009" s="30" t="b">
        <f>IFERROR(AND(OR(NOT(D1009), 'Upload Data'!$A996 &lt;&gt; "", 'Upload Data'!$B996 &lt;&gt; ""), I1009, J1009, S1009 &lt;= 1), FALSE)</f>
        <v>1</v>
      </c>
      <c r="I1009" s="30" t="b">
        <f t="shared" si="126"/>
        <v>1</v>
      </c>
      <c r="J1009" s="30" t="b">
        <f t="shared" si="127"/>
        <v>1</v>
      </c>
      <c r="K1009" s="31" t="s">
        <v>81</v>
      </c>
      <c r="L1009" s="31" t="s">
        <v>81</v>
      </c>
      <c r="M1009" s="30" t="b">
        <f>IFERROR(OR(NOT(D1009), 'Upload Data'!E996 &lt;&gt; ""), FALSE)</f>
        <v>1</v>
      </c>
      <c r="N1009" s="30" t="b">
        <f>IFERROR(OR(AND(NOT(D1009), 'Upload Data'!F996 = ""), IFERROR(MATCH('Upload Data'!F996, listTradingRelationship, 0), FALSE)), FALSE)</f>
        <v>1</v>
      </c>
      <c r="O1009" s="30"/>
      <c r="P1009" s="30"/>
      <c r="Q1009" s="30"/>
      <c r="R1009" s="30" t="str">
        <f>IFERROR(IF('Upload Data'!$A996 &lt;&gt; "", 'Upload Data'!$A996, 'Upload Data'!$B996) &amp; "-" &amp; 'Upload Data'!$C996, "-")</f>
        <v>-</v>
      </c>
      <c r="S1009" s="30">
        <f t="shared" si="128"/>
        <v>0</v>
      </c>
      <c r="T1009" s="30"/>
      <c r="U1009" s="30" t="b">
        <f>IFERROR(OR('Upload Data'!$A996 = "", IFERROR(AND(LEN('Upload Data'!$A996 ) = 11, LEFT('Upload Data'!$A996, 4) = "FSC-", MID('Upload Data'!$A996, 5, 1) &gt;= "A", MID('Upload Data'!$A996, 5, 1) &lt;= "Z", V1009 &gt; 0, INT(V1009) = V1009), FALSE)), FALSE)</f>
        <v>1</v>
      </c>
      <c r="V1009" s="30">
        <f>IFERROR(VALUE(RIGHT('Upload Data'!$A996, 6)), -1)</f>
        <v>-1</v>
      </c>
      <c r="W1009" s="30"/>
      <c r="X1009" s="30" t="b">
        <f>IFERROR(OR('Upload Data'!$B996 = "", IFERROR(AND(LEN(AA1009) &gt;= 2, MATCH(AB1009, listCertificateTypes, 0), AC1009 &gt; -1, INT(AC1009) = AC1009), FALSE)), FALSE)</f>
        <v>1</v>
      </c>
      <c r="Y1009" s="30">
        <f>IFERROR(FIND("-", 'Upload Data'!$B996, 1), 1000)</f>
        <v>1000</v>
      </c>
      <c r="Z1009" s="30">
        <f>IFERROR(FIND("-", 'Upload Data'!$B996, Y1009 + 1), 1000)</f>
        <v>1000</v>
      </c>
      <c r="AA1009" s="30" t="str">
        <f>IFERROR(LEFT('Upload Data'!$B996, Y1009 - 1), "")</f>
        <v/>
      </c>
      <c r="AB1009" s="30" t="str">
        <f>IFERROR(MID('Upload Data'!$B996, Y1009 + 1, Z1009 - Y1009 - 1), "")</f>
        <v/>
      </c>
      <c r="AC1009" s="30">
        <f>IFERROR(VALUE(RIGHT('Upload Data'!$B996, 6)), -1)</f>
        <v>-1</v>
      </c>
    </row>
    <row r="1010" spans="1:29">
      <c r="A1010" s="29">
        <f t="shared" si="124"/>
        <v>997</v>
      </c>
      <c r="B1010" s="28" t="b">
        <f>NOT(IFERROR('Upload Data'!A997 = "ERROR", TRUE))</f>
        <v>1</v>
      </c>
      <c r="C1010" s="28">
        <f t="shared" si="125"/>
        <v>997</v>
      </c>
      <c r="D1010" s="30" t="b">
        <f>IF(B1010, ('Upload Data'!A997 &amp; 'Upload Data'!B997 &amp; 'Upload Data'!D997 &amp; 'Upload Data'!E997 &amp; 'Upload Data'!F997) &lt;&gt; "", FALSE)</f>
        <v>0</v>
      </c>
      <c r="E1010" s="28" t="str">
        <f t="shared" si="129"/>
        <v/>
      </c>
      <c r="F1010" s="28" t="str">
        <f t="shared" si="130"/>
        <v/>
      </c>
      <c r="G1010" s="30" t="b">
        <f t="shared" si="123"/>
        <v>1</v>
      </c>
      <c r="H1010" s="30" t="b">
        <f>IFERROR(AND(OR(NOT(D1010), 'Upload Data'!$A997 &lt;&gt; "", 'Upload Data'!$B997 &lt;&gt; ""), I1010, J1010, S1010 &lt;= 1), FALSE)</f>
        <v>1</v>
      </c>
      <c r="I1010" s="30" t="b">
        <f t="shared" si="126"/>
        <v>1</v>
      </c>
      <c r="J1010" s="30" t="b">
        <f t="shared" si="127"/>
        <v>1</v>
      </c>
      <c r="K1010" s="31" t="s">
        <v>81</v>
      </c>
      <c r="L1010" s="31" t="s">
        <v>81</v>
      </c>
      <c r="M1010" s="30" t="b">
        <f>IFERROR(OR(NOT(D1010), 'Upload Data'!E997 &lt;&gt; ""), FALSE)</f>
        <v>1</v>
      </c>
      <c r="N1010" s="30" t="b">
        <f>IFERROR(OR(AND(NOT(D1010), 'Upload Data'!F997 = ""), IFERROR(MATCH('Upload Data'!F997, listTradingRelationship, 0), FALSE)), FALSE)</f>
        <v>1</v>
      </c>
      <c r="O1010" s="30"/>
      <c r="P1010" s="30"/>
      <c r="Q1010" s="30"/>
      <c r="R1010" s="30" t="str">
        <f>IFERROR(IF('Upload Data'!$A997 &lt;&gt; "", 'Upload Data'!$A997, 'Upload Data'!$B997) &amp; "-" &amp; 'Upload Data'!$C997, "-")</f>
        <v>-</v>
      </c>
      <c r="S1010" s="30">
        <f t="shared" si="128"/>
        <v>0</v>
      </c>
      <c r="T1010" s="30"/>
      <c r="U1010" s="30" t="b">
        <f>IFERROR(OR('Upload Data'!$A997 = "", IFERROR(AND(LEN('Upload Data'!$A997 ) = 11, LEFT('Upload Data'!$A997, 4) = "FSC-", MID('Upload Data'!$A997, 5, 1) &gt;= "A", MID('Upload Data'!$A997, 5, 1) &lt;= "Z", V1010 &gt; 0, INT(V1010) = V1010), FALSE)), FALSE)</f>
        <v>1</v>
      </c>
      <c r="V1010" s="30">
        <f>IFERROR(VALUE(RIGHT('Upload Data'!$A997, 6)), -1)</f>
        <v>-1</v>
      </c>
      <c r="W1010" s="30"/>
      <c r="X1010" s="30" t="b">
        <f>IFERROR(OR('Upload Data'!$B997 = "", IFERROR(AND(LEN(AA1010) &gt;= 2, MATCH(AB1010, listCertificateTypes, 0), AC1010 &gt; -1, INT(AC1010) = AC1010), FALSE)), FALSE)</f>
        <v>1</v>
      </c>
      <c r="Y1010" s="30">
        <f>IFERROR(FIND("-", 'Upload Data'!$B997, 1), 1000)</f>
        <v>1000</v>
      </c>
      <c r="Z1010" s="30">
        <f>IFERROR(FIND("-", 'Upload Data'!$B997, Y1010 + 1), 1000)</f>
        <v>1000</v>
      </c>
      <c r="AA1010" s="30" t="str">
        <f>IFERROR(LEFT('Upload Data'!$B997, Y1010 - 1), "")</f>
        <v/>
      </c>
      <c r="AB1010" s="30" t="str">
        <f>IFERROR(MID('Upload Data'!$B997, Y1010 + 1, Z1010 - Y1010 - 1), "")</f>
        <v/>
      </c>
      <c r="AC1010" s="30">
        <f>IFERROR(VALUE(RIGHT('Upload Data'!$B997, 6)), -1)</f>
        <v>-1</v>
      </c>
    </row>
    <row r="1011" spans="1:29">
      <c r="A1011" s="29">
        <f t="shared" si="124"/>
        <v>998</v>
      </c>
      <c r="B1011" s="28" t="b">
        <f>NOT(IFERROR('Upload Data'!A998 = "ERROR", TRUE))</f>
        <v>1</v>
      </c>
      <c r="C1011" s="28">
        <f t="shared" si="125"/>
        <v>998</v>
      </c>
      <c r="D1011" s="30" t="b">
        <f>IF(B1011, ('Upload Data'!A998 &amp; 'Upload Data'!B998 &amp; 'Upload Data'!D998 &amp; 'Upload Data'!E998 &amp; 'Upload Data'!F998) &lt;&gt; "", FALSE)</f>
        <v>0</v>
      </c>
      <c r="E1011" s="28" t="str">
        <f t="shared" si="129"/>
        <v/>
      </c>
      <c r="F1011" s="28" t="str">
        <f t="shared" si="130"/>
        <v/>
      </c>
      <c r="G1011" s="30" t="b">
        <f t="shared" si="123"/>
        <v>1</v>
      </c>
      <c r="H1011" s="30" t="b">
        <f>IFERROR(AND(OR(NOT(D1011), 'Upload Data'!$A998 &lt;&gt; "", 'Upload Data'!$B998 &lt;&gt; ""), I1011, J1011, S1011 &lt;= 1), FALSE)</f>
        <v>1</v>
      </c>
      <c r="I1011" s="30" t="b">
        <f t="shared" si="126"/>
        <v>1</v>
      </c>
      <c r="J1011" s="30" t="b">
        <f t="shared" si="127"/>
        <v>1</v>
      </c>
      <c r="K1011" s="31" t="s">
        <v>81</v>
      </c>
      <c r="L1011" s="31" t="s">
        <v>81</v>
      </c>
      <c r="M1011" s="30" t="b">
        <f>IFERROR(OR(NOT(D1011), 'Upload Data'!E998 &lt;&gt; ""), FALSE)</f>
        <v>1</v>
      </c>
      <c r="N1011" s="30" t="b">
        <f>IFERROR(OR(AND(NOT(D1011), 'Upload Data'!F998 = ""), IFERROR(MATCH('Upload Data'!F998, listTradingRelationship, 0), FALSE)), FALSE)</f>
        <v>1</v>
      </c>
      <c r="O1011" s="30"/>
      <c r="P1011" s="30"/>
      <c r="Q1011" s="30"/>
      <c r="R1011" s="30" t="str">
        <f>IFERROR(IF('Upload Data'!$A998 &lt;&gt; "", 'Upload Data'!$A998, 'Upload Data'!$B998) &amp; "-" &amp; 'Upload Data'!$C998, "-")</f>
        <v>-</v>
      </c>
      <c r="S1011" s="30">
        <f t="shared" si="128"/>
        <v>0</v>
      </c>
      <c r="T1011" s="30"/>
      <c r="U1011" s="30" t="b">
        <f>IFERROR(OR('Upload Data'!$A998 = "", IFERROR(AND(LEN('Upload Data'!$A998 ) = 11, LEFT('Upload Data'!$A998, 4) = "FSC-", MID('Upload Data'!$A998, 5, 1) &gt;= "A", MID('Upload Data'!$A998, 5, 1) &lt;= "Z", V1011 &gt; 0, INT(V1011) = V1011), FALSE)), FALSE)</f>
        <v>1</v>
      </c>
      <c r="V1011" s="30">
        <f>IFERROR(VALUE(RIGHT('Upload Data'!$A998, 6)), -1)</f>
        <v>-1</v>
      </c>
      <c r="W1011" s="30"/>
      <c r="X1011" s="30" t="b">
        <f>IFERROR(OR('Upload Data'!$B998 = "", IFERROR(AND(LEN(AA1011) &gt;= 2, MATCH(AB1011, listCertificateTypes, 0), AC1011 &gt; -1, INT(AC1011) = AC1011), FALSE)), FALSE)</f>
        <v>1</v>
      </c>
      <c r="Y1011" s="30">
        <f>IFERROR(FIND("-", 'Upload Data'!$B998, 1), 1000)</f>
        <v>1000</v>
      </c>
      <c r="Z1011" s="30">
        <f>IFERROR(FIND("-", 'Upload Data'!$B998, Y1011 + 1), 1000)</f>
        <v>1000</v>
      </c>
      <c r="AA1011" s="30" t="str">
        <f>IFERROR(LEFT('Upload Data'!$B998, Y1011 - 1), "")</f>
        <v/>
      </c>
      <c r="AB1011" s="30" t="str">
        <f>IFERROR(MID('Upload Data'!$B998, Y1011 + 1, Z1011 - Y1011 - 1), "")</f>
        <v/>
      </c>
      <c r="AC1011" s="30">
        <f>IFERROR(VALUE(RIGHT('Upload Data'!$B998, 6)), -1)</f>
        <v>-1</v>
      </c>
    </row>
    <row r="1012" spans="1:29">
      <c r="A1012" s="29">
        <f t="shared" si="124"/>
        <v>999</v>
      </c>
      <c r="B1012" s="28" t="b">
        <f>NOT(IFERROR('Upload Data'!A999 = "ERROR", TRUE))</f>
        <v>1</v>
      </c>
      <c r="C1012" s="28">
        <f t="shared" si="125"/>
        <v>999</v>
      </c>
      <c r="D1012" s="30" t="b">
        <f>IF(B1012, ('Upload Data'!A999 &amp; 'Upload Data'!B999 &amp; 'Upload Data'!D999 &amp; 'Upload Data'!E999 &amp; 'Upload Data'!F999) &lt;&gt; "", FALSE)</f>
        <v>0</v>
      </c>
      <c r="E1012" s="28" t="str">
        <f t="shared" si="129"/>
        <v/>
      </c>
      <c r="F1012" s="28" t="str">
        <f t="shared" si="130"/>
        <v/>
      </c>
      <c r="G1012" s="30" t="b">
        <f t="shared" si="123"/>
        <v>1</v>
      </c>
      <c r="H1012" s="30" t="b">
        <f>IFERROR(AND(OR(NOT(D1012), 'Upload Data'!$A999 &lt;&gt; "", 'Upload Data'!$B999 &lt;&gt; ""), I1012, J1012, S1012 &lt;= 1), FALSE)</f>
        <v>1</v>
      </c>
      <c r="I1012" s="30" t="b">
        <f t="shared" si="126"/>
        <v>1</v>
      </c>
      <c r="J1012" s="30" t="b">
        <f t="shared" si="127"/>
        <v>1</v>
      </c>
      <c r="K1012" s="31" t="s">
        <v>81</v>
      </c>
      <c r="L1012" s="31" t="s">
        <v>81</v>
      </c>
      <c r="M1012" s="30" t="b">
        <f>IFERROR(OR(NOT(D1012), 'Upload Data'!E999 &lt;&gt; ""), FALSE)</f>
        <v>1</v>
      </c>
      <c r="N1012" s="30" t="b">
        <f>IFERROR(OR(AND(NOT(D1012), 'Upload Data'!F999 = ""), IFERROR(MATCH('Upload Data'!F999, listTradingRelationship, 0), FALSE)), FALSE)</f>
        <v>1</v>
      </c>
      <c r="O1012" s="30"/>
      <c r="P1012" s="30"/>
      <c r="Q1012" s="30"/>
      <c r="R1012" s="30" t="str">
        <f>IFERROR(IF('Upload Data'!$A999 &lt;&gt; "", 'Upload Data'!$A999, 'Upload Data'!$B999) &amp; "-" &amp; 'Upload Data'!$C999, "-")</f>
        <v>-</v>
      </c>
      <c r="S1012" s="30">
        <f t="shared" si="128"/>
        <v>0</v>
      </c>
      <c r="T1012" s="30"/>
      <c r="U1012" s="30" t="b">
        <f>IFERROR(OR('Upload Data'!$A999 = "", IFERROR(AND(LEN('Upload Data'!$A999 ) = 11, LEFT('Upload Data'!$A999, 4) = "FSC-", MID('Upload Data'!$A999, 5, 1) &gt;= "A", MID('Upload Data'!$A999, 5, 1) &lt;= "Z", V1012 &gt; 0, INT(V1012) = V1012), FALSE)), FALSE)</f>
        <v>1</v>
      </c>
      <c r="V1012" s="30">
        <f>IFERROR(VALUE(RIGHT('Upload Data'!$A999, 6)), -1)</f>
        <v>-1</v>
      </c>
      <c r="W1012" s="30"/>
      <c r="X1012" s="30" t="b">
        <f>IFERROR(OR('Upload Data'!$B999 = "", IFERROR(AND(LEN(AA1012) &gt;= 2, MATCH(AB1012, listCertificateTypes, 0), AC1012 &gt; -1, INT(AC1012) = AC1012), FALSE)), FALSE)</f>
        <v>1</v>
      </c>
      <c r="Y1012" s="30">
        <f>IFERROR(FIND("-", 'Upload Data'!$B999, 1), 1000)</f>
        <v>1000</v>
      </c>
      <c r="Z1012" s="30">
        <f>IFERROR(FIND("-", 'Upload Data'!$B999, Y1012 + 1), 1000)</f>
        <v>1000</v>
      </c>
      <c r="AA1012" s="30" t="str">
        <f>IFERROR(LEFT('Upload Data'!$B999, Y1012 - 1), "")</f>
        <v/>
      </c>
      <c r="AB1012" s="30" t="str">
        <f>IFERROR(MID('Upload Data'!$B999, Y1012 + 1, Z1012 - Y1012 - 1), "")</f>
        <v/>
      </c>
      <c r="AC1012" s="30">
        <f>IFERROR(VALUE(RIGHT('Upload Data'!$B999, 6)), -1)</f>
        <v>-1</v>
      </c>
    </row>
    <row r="1013" spans="1:29">
      <c r="A1013" s="29">
        <f t="shared" si="124"/>
        <v>1000</v>
      </c>
      <c r="B1013" s="28" t="b">
        <f>NOT(IFERROR('Upload Data'!A1000 = "ERROR", TRUE))</f>
        <v>1</v>
      </c>
      <c r="C1013" s="28">
        <f t="shared" si="125"/>
        <v>1000</v>
      </c>
      <c r="D1013" s="30" t="b">
        <f>IF(B1013, ('Upload Data'!A1000 &amp; 'Upload Data'!B1000 &amp; 'Upload Data'!D1000 &amp; 'Upload Data'!E1000 &amp; 'Upload Data'!F1000) &lt;&gt; "", FALSE)</f>
        <v>0</v>
      </c>
      <c r="E1013" s="28" t="str">
        <f t="shared" si="129"/>
        <v/>
      </c>
      <c r="F1013" s="28" t="str">
        <f t="shared" si="130"/>
        <v/>
      </c>
      <c r="G1013" s="30" t="b">
        <f t="shared" si="123"/>
        <v>1</v>
      </c>
      <c r="H1013" s="30" t="b">
        <f>IFERROR(AND(OR(NOT(D1013), 'Upload Data'!$A1000 &lt;&gt; "", 'Upload Data'!$B1000 &lt;&gt; ""), I1013, J1013, S1013 &lt;= 1), FALSE)</f>
        <v>1</v>
      </c>
      <c r="I1013" s="30" t="b">
        <f t="shared" si="126"/>
        <v>1</v>
      </c>
      <c r="J1013" s="30" t="b">
        <f t="shared" si="127"/>
        <v>1</v>
      </c>
      <c r="K1013" s="31" t="s">
        <v>81</v>
      </c>
      <c r="L1013" s="31" t="s">
        <v>81</v>
      </c>
      <c r="M1013" s="30" t="b">
        <f>IFERROR(OR(NOT(D1013), 'Upload Data'!E1000 &lt;&gt; ""), FALSE)</f>
        <v>1</v>
      </c>
      <c r="N1013" s="30" t="b">
        <f>IFERROR(OR(AND(NOT(D1013), 'Upload Data'!F1000 = ""), IFERROR(MATCH('Upload Data'!F1000, listTradingRelationship, 0), FALSE)), FALSE)</f>
        <v>1</v>
      </c>
      <c r="O1013" s="30"/>
      <c r="P1013" s="30"/>
      <c r="Q1013" s="30"/>
      <c r="R1013" s="30" t="str">
        <f>IFERROR(IF('Upload Data'!$A1000 &lt;&gt; "", 'Upload Data'!$A1000, 'Upload Data'!$B1000) &amp; "-" &amp; 'Upload Data'!$C1000, "-")</f>
        <v>-</v>
      </c>
      <c r="S1013" s="30">
        <f t="shared" si="128"/>
        <v>0</v>
      </c>
      <c r="T1013" s="30"/>
      <c r="U1013" s="30" t="b">
        <f>IFERROR(OR('Upload Data'!$A1000 = "", IFERROR(AND(LEN('Upload Data'!$A1000 ) = 11, LEFT('Upload Data'!$A1000, 4) = "FSC-", MID('Upload Data'!$A1000, 5, 1) &gt;= "A", MID('Upload Data'!$A1000, 5, 1) &lt;= "Z", V1013 &gt; 0, INT(V1013) = V1013), FALSE)), FALSE)</f>
        <v>1</v>
      </c>
      <c r="V1013" s="30">
        <f>IFERROR(VALUE(RIGHT('Upload Data'!$A1000, 6)), -1)</f>
        <v>-1</v>
      </c>
      <c r="W1013" s="30"/>
      <c r="X1013" s="30" t="b">
        <f>IFERROR(OR('Upload Data'!$B1000 = "", IFERROR(AND(LEN(AA1013) &gt;= 2, MATCH(AB1013, listCertificateTypes, 0), AC1013 &gt; -1, INT(AC1013) = AC1013), FALSE)), FALSE)</f>
        <v>1</v>
      </c>
      <c r="Y1013" s="30">
        <f>IFERROR(FIND("-", 'Upload Data'!$B1000, 1), 1000)</f>
        <v>1000</v>
      </c>
      <c r="Z1013" s="30">
        <f>IFERROR(FIND("-", 'Upload Data'!$B1000, Y1013 + 1), 1000)</f>
        <v>1000</v>
      </c>
      <c r="AA1013" s="30" t="str">
        <f>IFERROR(LEFT('Upload Data'!$B1000, Y1013 - 1), "")</f>
        <v/>
      </c>
      <c r="AB1013" s="30" t="str">
        <f>IFERROR(MID('Upload Data'!$B1000, Y1013 + 1, Z1013 - Y1013 - 1), "")</f>
        <v/>
      </c>
      <c r="AC1013" s="30">
        <f>IFERROR(VALUE(RIGHT('Upload Data'!$B1000, 6)), -1)</f>
        <v>-1</v>
      </c>
    </row>
  </sheetData>
  <sheetProtection sheet="1" objects="1" scenarios="1"/>
  <autoFilter ref="A13:N1013" xr:uid="{FBE035D7-1532-4123-97B7-6EE24CF2AFBE}"/>
  <phoneticPr fontId="1" type="noConversion"/>
  <conditionalFormatting sqref="A15:A1013">
    <cfRule type="cellIs" dxfId="6" priority="6" operator="equal">
      <formula>0</formula>
    </cfRule>
  </conditionalFormatting>
  <conditionalFormatting sqref="A8:D8 A10:D10">
    <cfRule type="expression" dxfId="5" priority="1">
      <formula>($D8 &gt; 0)</formula>
    </cfRule>
  </conditionalFormatting>
  <conditionalFormatting sqref="D15:AC1013">
    <cfRule type="expression" dxfId="4" priority="7" stopIfTrue="1">
      <formula>($D15 = FALSE)</formula>
    </cfRule>
  </conditionalFormatting>
  <conditionalFormatting sqref="G4:H4 G2:H2">
    <cfRule type="cellIs" dxfId="3" priority="2" operator="equal">
      <formula>"Incorrect"</formula>
    </cfRule>
  </conditionalFormatting>
  <conditionalFormatting sqref="G6:H6">
    <cfRule type="cellIs" dxfId="2" priority="4" operator="equal">
      <formula>"Inconsistent"</formula>
    </cfRule>
  </conditionalFormatting>
  <conditionalFormatting sqref="G15:J1013 N15:N1013">
    <cfRule type="cellIs" dxfId="1" priority="8" operator="equal">
      <formula>FALSE</formula>
    </cfRule>
  </conditionalFormatting>
  <conditionalFormatting sqref="H12:N12">
    <cfRule type="cellIs" dxfId="0" priority="16" operator="equal">
      <formula>"ERROR"</formula>
    </cfRule>
  </conditionalFormatting>
  <pageMargins left="0.7" right="0.7" top="0.75" bottom="0.75" header="0.3" footer="0.3"/>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BD4B9-0275-4031-8D77-645F43EEAF5E}">
  <sheetPr>
    <tabColor theme="6"/>
    <pageSetUpPr autoPageBreaks="0"/>
  </sheetPr>
  <dimension ref="A1:C485"/>
  <sheetViews>
    <sheetView workbookViewId="0">
      <pane ySplit="1" topLeftCell="A2" activePane="bottomLeft" state="frozen"/>
      <selection activeCell="A4" sqref="A4"/>
      <selection pane="bottomLeft" activeCell="A2" sqref="A2"/>
    </sheetView>
  </sheetViews>
  <sheetFormatPr defaultColWidth="9.140625" defaultRowHeight="12.75"/>
  <cols>
    <col min="1" max="1" width="24.42578125" style="33" customWidth="1"/>
    <col min="2" max="2" width="3" style="33" customWidth="1"/>
    <col min="3" max="3" width="16.140625" style="33" bestFit="1" customWidth="1"/>
    <col min="4" max="16384" width="9.140625" style="33"/>
  </cols>
  <sheetData>
    <row r="1" spans="1:3">
      <c r="A1" s="32" t="s">
        <v>38</v>
      </c>
      <c r="C1" s="32" t="s">
        <v>48</v>
      </c>
    </row>
    <row r="3" spans="1:3">
      <c r="A3" s="33" t="s">
        <v>26</v>
      </c>
      <c r="C3" s="33" t="s">
        <v>49</v>
      </c>
    </row>
    <row r="4" spans="1:3">
      <c r="A4" s="33" t="s">
        <v>33</v>
      </c>
      <c r="C4" s="33" t="s">
        <v>50</v>
      </c>
    </row>
    <row r="5" spans="1:3">
      <c r="C5" s="33" t="s">
        <v>51</v>
      </c>
    </row>
    <row r="6" spans="1:3">
      <c r="C6" s="33" t="s">
        <v>52</v>
      </c>
    </row>
    <row r="485" s="33" customFormat="1" ht="20.25" customHeight="1"/>
  </sheetData>
  <sheetProtection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DB3CCB26FBA64DB74B7D4E4F54B4E1" ma:contentTypeVersion="14" ma:contentTypeDescription="Create a new document." ma:contentTypeScope="" ma:versionID="9f542b7f4b7ba762cdc16884d01a1fab">
  <xsd:schema xmlns:xsd="http://www.w3.org/2001/XMLSchema" xmlns:xs="http://www.w3.org/2001/XMLSchema" xmlns:p="http://schemas.microsoft.com/office/2006/metadata/properties" xmlns:ns2="8f717862-01eb-4055-bfcf-6048b8076067" xmlns:ns3="cce49747-dd7a-47fb-a619-0333d332710b" targetNamespace="http://schemas.microsoft.com/office/2006/metadata/properties" ma:root="true" ma:fieldsID="6837d90d2421ec23d8ad6c80ff789f58" ns2:_="" ns3:_="">
    <xsd:import namespace="8f717862-01eb-4055-bfcf-6048b8076067"/>
    <xsd:import namespace="cce49747-dd7a-47fb-a619-0333d332710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17862-01eb-4055-bfcf-6048b80760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2cac1bc-b845-4316-a757-d4fa565f3c4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e49747-dd7a-47fb-a619-0333d332710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2c12c90c-9177-4ec1-a01b-099c91c36997}" ma:internalName="TaxCatchAll" ma:showField="CatchAllData" ma:web="cce49747-dd7a-47fb-a619-0333d33271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f717862-01eb-4055-bfcf-6048b8076067">
      <Terms xmlns="http://schemas.microsoft.com/office/infopath/2007/PartnerControls"/>
    </lcf76f155ced4ddcb4097134ff3c332f>
    <TaxCatchAll xmlns="cce49747-dd7a-47fb-a619-0333d332710b" xsi:nil="true"/>
    <SharedWithUsers xmlns="cce49747-dd7a-47fb-a619-0333d332710b">
      <UserInfo>
        <DisplayName>Nic Coluccino Copied Code</DisplayName>
        <AccountId>25</AccountId>
        <AccountType/>
      </UserInfo>
      <UserInfo>
        <DisplayName>Ethan Brugger Copied Code</DisplayName>
        <AccountId>26</AccountId>
        <AccountType/>
      </UserInfo>
    </SharedWithUsers>
  </documentManagement>
</p:properties>
</file>

<file path=customXml/itemProps1.xml><?xml version="1.0" encoding="utf-8"?>
<ds:datastoreItem xmlns:ds="http://schemas.openxmlformats.org/officeDocument/2006/customXml" ds:itemID="{CC21A189-831B-4A2B-B43D-BB12A7A257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17862-01eb-4055-bfcf-6048b8076067"/>
    <ds:schemaRef ds:uri="cce49747-dd7a-47fb-a619-0333d33271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10EBDF4-E963-4E94-9942-B837F914D47E}">
  <ds:schemaRefs>
    <ds:schemaRef ds:uri="http://schemas.microsoft.com/sharepoint/v3/contenttype/forms"/>
  </ds:schemaRefs>
</ds:datastoreItem>
</file>

<file path=customXml/itemProps3.xml><?xml version="1.0" encoding="utf-8"?>
<ds:datastoreItem xmlns:ds="http://schemas.openxmlformats.org/officeDocument/2006/customXml" ds:itemID="{685A512B-9B81-4BF8-9BF0-5E59F8ABBE73}">
  <ds:schemaRefs>
    <ds:schemaRef ds:uri="http://schemas.microsoft.com/office/2006/metadata/properties"/>
    <ds:schemaRef ds:uri="http://www.w3.org/XML/1998/namespace"/>
    <ds:schemaRef ds:uri="http://purl.org/dc/terms/"/>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infopath/2007/PartnerControls"/>
    <ds:schemaRef ds:uri="cce49747-dd7a-47fb-a619-0333d332710b"/>
    <ds:schemaRef ds:uri="8f717862-01eb-4055-bfcf-6048b807606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Upload Data</vt:lpstr>
      <vt:lpstr>Check</vt:lpstr>
      <vt:lpstr>Reference</vt:lpstr>
      <vt:lpstr>listCertificateTypes</vt:lpstr>
      <vt:lpstr>listTradingRelationship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 Ball</dc:creator>
  <cp:keywords/>
  <dc:description/>
  <cp:lastModifiedBy>Steve Ball</cp:lastModifiedBy>
  <cp:revision/>
  <dcterms:created xsi:type="dcterms:W3CDTF">2023-11-15T16:15:05Z</dcterms:created>
  <dcterms:modified xsi:type="dcterms:W3CDTF">2024-06-10T12:04:20Z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0x010100A1DB3CCB26FBA64DB74B7D4E4F54B4E1</vt:lpwstr>
  </property>
  <property fmtid="{D5CDD505-2E9C-101B-9397-08002B2CF9AE}" pid="3" name="MediaServiceImageTags">
    <vt:lpwstr/>
  </property>
</Properties>
</file>